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nev\Documents\СЕСІЇ\19 сесія\"/>
    </mc:Choice>
  </mc:AlternateContent>
  <bookViews>
    <workbookView xWindow="0" yWindow="0" windowWidth="27615" windowHeight="8070" activeTab="5"/>
  </bookViews>
  <sheets>
    <sheet name="додаток 1" sheetId="1" r:id="rId1"/>
    <sheet name="додаток 2" sheetId="10" r:id="rId2"/>
    <sheet name="додаток 3" sheetId="2" r:id="rId3"/>
    <sheet name="додаток 4" sheetId="4" r:id="rId4"/>
    <sheet name="додаток 5" sheetId="7" r:id="rId5"/>
    <sheet name="додаток 6" sheetId="8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J27" i="2" l="1"/>
  <c r="F41" i="7"/>
  <c r="I42" i="7"/>
  <c r="I41" i="7" s="1"/>
  <c r="N27" i="2"/>
  <c r="G13" i="2"/>
  <c r="H13" i="2"/>
  <c r="I13" i="2"/>
  <c r="K13" i="2"/>
  <c r="L13" i="2"/>
  <c r="M13" i="2"/>
  <c r="O13" i="2"/>
  <c r="F13" i="2"/>
  <c r="J23" i="2"/>
  <c r="N55" i="2"/>
  <c r="J55" i="2" s="1"/>
  <c r="F43" i="2"/>
  <c r="G43" i="2"/>
  <c r="H43" i="2"/>
  <c r="I43" i="2"/>
  <c r="K43" i="2"/>
  <c r="L43" i="2"/>
  <c r="M43" i="2"/>
  <c r="N44" i="2"/>
  <c r="J44" i="2" s="1"/>
  <c r="P44" i="2" s="1"/>
  <c r="E44" i="2"/>
  <c r="E45" i="2"/>
  <c r="E43" i="2" l="1"/>
  <c r="E30" i="2" l="1"/>
  <c r="E31" i="2"/>
  <c r="E32" i="2"/>
  <c r="E27" i="2"/>
  <c r="E26" i="2" s="1"/>
  <c r="O26" i="2"/>
  <c r="N26" i="2"/>
  <c r="M26" i="2"/>
  <c r="L26" i="2"/>
  <c r="K26" i="2"/>
  <c r="J26" i="2"/>
  <c r="H26" i="2"/>
  <c r="G26" i="2"/>
  <c r="F26" i="2"/>
  <c r="J15" i="2"/>
  <c r="E15" i="2"/>
  <c r="I36" i="7"/>
  <c r="D57" i="1"/>
  <c r="C58" i="1"/>
  <c r="C59" i="1"/>
  <c r="E27" i="1"/>
  <c r="E24" i="1" s="1"/>
  <c r="F27" i="1"/>
  <c r="D27" i="1"/>
  <c r="E25" i="1"/>
  <c r="F25" i="1"/>
  <c r="F24" i="1" s="1"/>
  <c r="D25" i="1"/>
  <c r="C26" i="1"/>
  <c r="C28" i="1"/>
  <c r="F29" i="2"/>
  <c r="G29" i="2"/>
  <c r="H29" i="2"/>
  <c r="I29" i="2"/>
  <c r="K29" i="2"/>
  <c r="L29" i="2"/>
  <c r="M29" i="2"/>
  <c r="N62" i="2"/>
  <c r="J62" i="2" s="1"/>
  <c r="O61" i="2"/>
  <c r="M61" i="2"/>
  <c r="L61" i="2"/>
  <c r="K61" i="2"/>
  <c r="H61" i="2"/>
  <c r="G61" i="2"/>
  <c r="F61" i="2"/>
  <c r="E61" i="2"/>
  <c r="F37" i="7"/>
  <c r="O45" i="2" s="1"/>
  <c r="O43" i="2" s="1"/>
  <c r="J18" i="2"/>
  <c r="E14" i="2"/>
  <c r="P27" i="2" l="1"/>
  <c r="P26" i="2" s="1"/>
  <c r="P15" i="2"/>
  <c r="E13" i="2"/>
  <c r="C57" i="1"/>
  <c r="D24" i="1"/>
  <c r="C27" i="1"/>
  <c r="C25" i="1"/>
  <c r="N61" i="2"/>
  <c r="J61" i="2"/>
  <c r="P62" i="2"/>
  <c r="P61" i="2" s="1"/>
  <c r="J58" i="2"/>
  <c r="N65" i="2"/>
  <c r="N66" i="2"/>
  <c r="F33" i="7"/>
  <c r="F43" i="7" s="1"/>
  <c r="I35" i="7"/>
  <c r="F12" i="7"/>
  <c r="F15" i="7" s="1"/>
  <c r="I21" i="7"/>
  <c r="E51" i="2"/>
  <c r="J30" i="2"/>
  <c r="J31" i="2"/>
  <c r="J33" i="2"/>
  <c r="O32" i="2" l="1"/>
  <c r="E55" i="2"/>
  <c r="P55" i="2" s="1"/>
  <c r="P54" i="2" s="1"/>
  <c r="O54" i="2"/>
  <c r="N54" i="2"/>
  <c r="M54" i="2"/>
  <c r="L54" i="2"/>
  <c r="K54" i="2"/>
  <c r="J54" i="2"/>
  <c r="H54" i="2"/>
  <c r="G54" i="2"/>
  <c r="F54" i="2"/>
  <c r="N32" i="2" l="1"/>
  <c r="N29" i="2" s="1"/>
  <c r="O29" i="2"/>
  <c r="J32" i="2"/>
  <c r="P32" i="2" s="1"/>
  <c r="E54" i="2"/>
  <c r="H13" i="8"/>
  <c r="G13" i="8"/>
  <c r="I17" i="8"/>
  <c r="I18" i="8"/>
  <c r="I30" i="7"/>
  <c r="I50" i="7"/>
  <c r="I52" i="7"/>
  <c r="F49" i="7"/>
  <c r="I51" i="7"/>
  <c r="F29" i="7"/>
  <c r="E22" i="2"/>
  <c r="J22" i="2"/>
  <c r="I29" i="7" l="1"/>
  <c r="O51" i="2"/>
  <c r="N51" i="2" s="1"/>
  <c r="J51" i="2" s="1"/>
  <c r="F53" i="7"/>
  <c r="I53" i="7" s="1"/>
  <c r="I49" i="7"/>
  <c r="P22" i="2"/>
  <c r="I14" i="8" l="1"/>
  <c r="I26" i="7"/>
  <c r="I28" i="7"/>
  <c r="F27" i="7"/>
  <c r="F25" i="7"/>
  <c r="P31" i="2"/>
  <c r="D60" i="1"/>
  <c r="C60" i="1" s="1"/>
  <c r="C61" i="1"/>
  <c r="C62" i="1"/>
  <c r="C63" i="1"/>
  <c r="N52" i="2"/>
  <c r="J52" i="2" s="1"/>
  <c r="J50" i="2" s="1"/>
  <c r="J65" i="2"/>
  <c r="J66" i="2"/>
  <c r="F64" i="2"/>
  <c r="G64" i="2"/>
  <c r="H64" i="2"/>
  <c r="I64" i="2"/>
  <c r="I70" i="2" s="1"/>
  <c r="K64" i="2"/>
  <c r="L64" i="2"/>
  <c r="M64" i="2"/>
  <c r="O64" i="2"/>
  <c r="E65" i="2"/>
  <c r="N14" i="2"/>
  <c r="D55" i="1"/>
  <c r="D54" i="1" s="1"/>
  <c r="I37" i="7"/>
  <c r="I38" i="7"/>
  <c r="I19" i="7"/>
  <c r="C25" i="10"/>
  <c r="E75" i="1"/>
  <c r="C75" i="1" s="1"/>
  <c r="C32" i="10"/>
  <c r="L17" i="2"/>
  <c r="M17" i="2"/>
  <c r="N17" i="2"/>
  <c r="O17" i="2"/>
  <c r="J17" i="2"/>
  <c r="G20" i="2"/>
  <c r="H20" i="2"/>
  <c r="J20" i="2"/>
  <c r="K20" i="2"/>
  <c r="L20" i="2"/>
  <c r="M20" i="2"/>
  <c r="N20" i="2"/>
  <c r="O20" i="2"/>
  <c r="E21" i="2"/>
  <c r="P21" i="2" s="1"/>
  <c r="E23" i="2"/>
  <c r="P23" i="2" s="1"/>
  <c r="E24" i="2"/>
  <c r="P24" i="2" s="1"/>
  <c r="P30" i="2"/>
  <c r="E34" i="2"/>
  <c r="E35" i="2"/>
  <c r="P35" i="2" s="1"/>
  <c r="J37" i="2"/>
  <c r="K37" i="2"/>
  <c r="L37" i="2"/>
  <c r="M37" i="2"/>
  <c r="N37" i="2"/>
  <c r="O37" i="2"/>
  <c r="H37" i="2"/>
  <c r="G40" i="2"/>
  <c r="H40" i="2"/>
  <c r="K40" i="2"/>
  <c r="L40" i="2"/>
  <c r="M40" i="2"/>
  <c r="F40" i="2"/>
  <c r="N45" i="2"/>
  <c r="N43" i="2" s="1"/>
  <c r="G47" i="2"/>
  <c r="H47" i="2"/>
  <c r="J47" i="2"/>
  <c r="K47" i="2"/>
  <c r="L47" i="2"/>
  <c r="M47" i="2"/>
  <c r="N47" i="2"/>
  <c r="O47" i="2"/>
  <c r="F47" i="2"/>
  <c r="G50" i="2"/>
  <c r="H50" i="2"/>
  <c r="K50" i="2"/>
  <c r="L50" i="2"/>
  <c r="M50" i="2"/>
  <c r="O50" i="2"/>
  <c r="P51" i="2"/>
  <c r="F50" i="2"/>
  <c r="G57" i="2"/>
  <c r="H57" i="2"/>
  <c r="K57" i="2"/>
  <c r="L57" i="2"/>
  <c r="M57" i="2"/>
  <c r="P58" i="2"/>
  <c r="E59" i="2"/>
  <c r="E67" i="2"/>
  <c r="E72" i="2"/>
  <c r="G72" i="2"/>
  <c r="H72" i="2"/>
  <c r="J72" i="2"/>
  <c r="K72" i="2"/>
  <c r="L72" i="2"/>
  <c r="M72" i="2"/>
  <c r="N72" i="2"/>
  <c r="O72" i="2"/>
  <c r="P72" i="2"/>
  <c r="F74" i="1"/>
  <c r="D74" i="1"/>
  <c r="F28" i="10"/>
  <c r="E28" i="10"/>
  <c r="D28" i="10"/>
  <c r="C28" i="10"/>
  <c r="F16" i="10"/>
  <c r="E16" i="10"/>
  <c r="D16" i="10"/>
  <c r="C16" i="10"/>
  <c r="J14" i="2" l="1"/>
  <c r="J13" i="2" s="1"/>
  <c r="N13" i="2"/>
  <c r="N50" i="2"/>
  <c r="L70" i="2"/>
  <c r="L74" i="2" s="1"/>
  <c r="K70" i="2"/>
  <c r="M70" i="2"/>
  <c r="M74" i="2" s="1"/>
  <c r="I25" i="7"/>
  <c r="F31" i="7"/>
  <c r="I31" i="7" s="1"/>
  <c r="I27" i="7"/>
  <c r="P65" i="2"/>
  <c r="E52" i="2"/>
  <c r="P52" i="2" s="1"/>
  <c r="P50" i="2" s="1"/>
  <c r="E41" i="2"/>
  <c r="E48" i="2"/>
  <c r="P48" i="2" s="1"/>
  <c r="P47" i="2" s="1"/>
  <c r="E66" i="2"/>
  <c r="E33" i="2"/>
  <c r="F20" i="2"/>
  <c r="P14" i="2"/>
  <c r="P13" i="2" s="1"/>
  <c r="J45" i="2"/>
  <c r="J43" i="2" s="1"/>
  <c r="E57" i="2"/>
  <c r="F57" i="2"/>
  <c r="J34" i="2"/>
  <c r="J29" i="2" s="1"/>
  <c r="K17" i="2"/>
  <c r="E20" i="2"/>
  <c r="N67" i="2"/>
  <c r="N64" i="2" s="1"/>
  <c r="P33" i="2" l="1"/>
  <c r="E29" i="2"/>
  <c r="K74" i="2"/>
  <c r="P20" i="2"/>
  <c r="P66" i="2"/>
  <c r="E64" i="2"/>
  <c r="E40" i="2"/>
  <c r="E47" i="2"/>
  <c r="E50" i="2"/>
  <c r="J67" i="2"/>
  <c r="J64" i="2" s="1"/>
  <c r="P45" i="2"/>
  <c r="P43" i="2" s="1"/>
  <c r="P34" i="2"/>
  <c r="D69" i="1"/>
  <c r="D71" i="1"/>
  <c r="E55" i="1"/>
  <c r="E54" i="1" s="1"/>
  <c r="F55" i="1"/>
  <c r="F54" i="1" s="1"/>
  <c r="E64" i="1"/>
  <c r="F64" i="1"/>
  <c r="F67" i="1"/>
  <c r="F71" i="1"/>
  <c r="F70" i="1" s="1"/>
  <c r="E77" i="1"/>
  <c r="F77" i="1"/>
  <c r="E49" i="1"/>
  <c r="E48" i="1" s="1"/>
  <c r="F49" i="1"/>
  <c r="F48" i="1" s="1"/>
  <c r="E44" i="1"/>
  <c r="F44" i="1"/>
  <c r="E42" i="1"/>
  <c r="F42" i="1"/>
  <c r="E31" i="1"/>
  <c r="F31" i="1"/>
  <c r="E19" i="1"/>
  <c r="E18" i="1" s="1"/>
  <c r="F19" i="1"/>
  <c r="F18" i="1" s="1"/>
  <c r="E15" i="1"/>
  <c r="E14" i="1" s="1"/>
  <c r="F15" i="1"/>
  <c r="F14" i="1" s="1"/>
  <c r="E12" i="1"/>
  <c r="F12" i="1"/>
  <c r="I15" i="8"/>
  <c r="I16" i="8"/>
  <c r="P29" i="2" l="1"/>
  <c r="P67" i="2"/>
  <c r="P64" i="2" s="1"/>
  <c r="F53" i="1"/>
  <c r="D70" i="1"/>
  <c r="F30" i="1"/>
  <c r="F11" i="1" s="1"/>
  <c r="E30" i="1"/>
  <c r="E11" i="1" s="1"/>
  <c r="D20" i="4"/>
  <c r="C20" i="4"/>
  <c r="F79" i="1" l="1"/>
  <c r="I14" i="7"/>
  <c r="F24" i="7"/>
  <c r="F17" i="7" s="1"/>
  <c r="I20" i="7"/>
  <c r="I22" i="7"/>
  <c r="I33" i="7"/>
  <c r="I34" i="7"/>
  <c r="I18" i="7"/>
  <c r="I17" i="7" l="1"/>
  <c r="O41" i="2"/>
  <c r="I24" i="7"/>
  <c r="N41" i="2" l="1"/>
  <c r="O40" i="2"/>
  <c r="F45" i="7"/>
  <c r="I45" i="7" s="1"/>
  <c r="I13" i="7"/>
  <c r="J41" i="2" l="1"/>
  <c r="N40" i="2"/>
  <c r="I12" i="7"/>
  <c r="I15" i="7"/>
  <c r="G20" i="4"/>
  <c r="J40" i="2" l="1"/>
  <c r="P41" i="2"/>
  <c r="P40" i="2" s="1"/>
  <c r="I19" i="8"/>
  <c r="I13" i="8" s="1"/>
  <c r="F47" i="7"/>
  <c r="F11" i="7" s="1"/>
  <c r="I39" i="7"/>
  <c r="I40" i="7"/>
  <c r="I43" i="7"/>
  <c r="I44" i="7"/>
  <c r="I46" i="7"/>
  <c r="I11" i="7" l="1"/>
  <c r="I47" i="7"/>
  <c r="F20" i="4"/>
  <c r="E20" i="4"/>
  <c r="E74" i="1" l="1"/>
  <c r="C74" i="1" s="1"/>
  <c r="C76" i="1"/>
  <c r="C36" i="1" l="1"/>
  <c r="E69" i="1"/>
  <c r="D16" i="1"/>
  <c r="C40" i="1"/>
  <c r="C39" i="1"/>
  <c r="C41" i="1"/>
  <c r="C46" i="1"/>
  <c r="C47" i="1"/>
  <c r="C65" i="1" l="1"/>
  <c r="C51" i="1"/>
  <c r="D23" i="1"/>
  <c r="C23" i="1" s="1"/>
  <c r="C52" i="1"/>
  <c r="C56" i="1"/>
  <c r="D21" i="1"/>
  <c r="C21" i="1" s="1"/>
  <c r="D17" i="1"/>
  <c r="C17" i="1" s="1"/>
  <c r="C45" i="1"/>
  <c r="D44" i="1"/>
  <c r="C44" i="1" s="1"/>
  <c r="C50" i="1"/>
  <c r="C43" i="1"/>
  <c r="D42" i="1"/>
  <c r="C42" i="1" s="1"/>
  <c r="C16" i="1"/>
  <c r="C69" i="1"/>
  <c r="E67" i="1"/>
  <c r="D15" i="1" l="1"/>
  <c r="C15" i="1" s="1"/>
  <c r="D49" i="1"/>
  <c r="C49" i="1" s="1"/>
  <c r="C13" i="1"/>
  <c r="D12" i="1"/>
  <c r="C55" i="1"/>
  <c r="D14" i="1" l="1"/>
  <c r="C14" i="1" s="1"/>
  <c r="D48" i="1"/>
  <c r="C48" i="1" s="1"/>
  <c r="C12" i="1"/>
  <c r="C54" i="1"/>
  <c r="D20" i="1" l="1"/>
  <c r="C20" i="1" l="1"/>
  <c r="C68" i="1" l="1"/>
  <c r="D67" i="1"/>
  <c r="C67" i="1" s="1"/>
  <c r="C37" i="1"/>
  <c r="C29" i="1"/>
  <c r="C66" i="1"/>
  <c r="D64" i="1"/>
  <c r="C72" i="1"/>
  <c r="C73" i="1"/>
  <c r="C33" i="1"/>
  <c r="D53" i="1" l="1"/>
  <c r="C24" i="1"/>
  <c r="C32" i="1"/>
  <c r="E71" i="1"/>
  <c r="E70" i="1" s="1"/>
  <c r="C64" i="1"/>
  <c r="D22" i="1"/>
  <c r="C71" i="1" l="1"/>
  <c r="C22" i="1"/>
  <c r="D19" i="1"/>
  <c r="C70" i="1"/>
  <c r="E53" i="1"/>
  <c r="D18" i="1" l="1"/>
  <c r="C19" i="1"/>
  <c r="E79" i="1"/>
  <c r="C53" i="1"/>
  <c r="C18" i="1" l="1"/>
  <c r="C35" i="1" l="1"/>
  <c r="C38" i="1" l="1"/>
  <c r="O57" i="2" l="1"/>
  <c r="O70" i="2" s="1"/>
  <c r="N59" i="2"/>
  <c r="O74" i="2" l="1"/>
  <c r="C34" i="1"/>
  <c r="D31" i="1"/>
  <c r="J59" i="2"/>
  <c r="N57" i="2"/>
  <c r="N70" i="2" s="1"/>
  <c r="N74" i="2" l="1"/>
  <c r="C31" i="1"/>
  <c r="D30" i="1"/>
  <c r="D11" i="1" s="1"/>
  <c r="P59" i="2"/>
  <c r="P57" i="2" s="1"/>
  <c r="J57" i="2"/>
  <c r="J70" i="2" s="1"/>
  <c r="D80" i="1"/>
  <c r="J74" i="2" l="1"/>
  <c r="C30" i="1"/>
  <c r="E80" i="1"/>
  <c r="C11" i="1" l="1"/>
  <c r="C80" i="1"/>
  <c r="F80" i="1"/>
  <c r="G17" i="2" l="1"/>
  <c r="G70" i="2" s="1"/>
  <c r="G37" i="2"/>
  <c r="H17" i="2"/>
  <c r="H70" i="2" s="1"/>
  <c r="G74" i="2" l="1"/>
  <c r="H74" i="2"/>
  <c r="E18" i="2" l="1"/>
  <c r="F17" i="2"/>
  <c r="F37" i="2"/>
  <c r="E38" i="2"/>
  <c r="F70" i="2" l="1"/>
  <c r="P18" i="2"/>
  <c r="P17" i="2" s="1"/>
  <c r="E17" i="2"/>
  <c r="D77" i="1"/>
  <c r="C78" i="1"/>
  <c r="P38" i="2"/>
  <c r="P37" i="2" s="1"/>
  <c r="E37" i="2"/>
  <c r="E70" i="2" l="1"/>
  <c r="E74" i="2" s="1"/>
  <c r="P70" i="2"/>
  <c r="P74" i="2"/>
  <c r="C77" i="1"/>
  <c r="D79" i="1"/>
  <c r="C79" i="1" l="1"/>
  <c r="D26" i="10"/>
  <c r="D33" i="10" l="1"/>
  <c r="D24" i="10"/>
  <c r="E26" i="10"/>
  <c r="C26" i="10" s="1"/>
  <c r="D23" i="10" l="1"/>
  <c r="D31" i="10"/>
  <c r="D27" i="10" s="1"/>
  <c r="E33" i="10"/>
  <c r="E24" i="10"/>
  <c r="E23" i="10" s="1"/>
  <c r="E15" i="10" s="1"/>
  <c r="F26" i="10"/>
  <c r="F24" i="10" s="1"/>
  <c r="F23" i="10" s="1"/>
  <c r="F15" i="10" s="1"/>
  <c r="E31" i="10" l="1"/>
  <c r="E27" i="10" s="1"/>
  <c r="F33" i="10"/>
  <c r="F31" i="10" s="1"/>
  <c r="F27" i="10" s="1"/>
  <c r="D15" i="10"/>
  <c r="C23" i="10"/>
  <c r="C15" i="10" s="1"/>
  <c r="C33" i="10"/>
  <c r="C31" i="10" s="1"/>
  <c r="C27" i="10" s="1"/>
  <c r="C24" i="10"/>
</calcChain>
</file>

<file path=xl/sharedStrings.xml><?xml version="1.0" encoding="utf-8"?>
<sst xmlns="http://schemas.openxmlformats.org/spreadsheetml/2006/main" count="348" uniqueCount="287">
  <si>
    <t>Додаток № 1</t>
  </si>
  <si>
    <t>Код</t>
  </si>
  <si>
    <t>Найменування</t>
  </si>
  <si>
    <t>Загальний фонд</t>
  </si>
  <si>
    <t>Спеціальний фонд</t>
  </si>
  <si>
    <t>Податкові надходження</t>
  </si>
  <si>
    <t>Податок на прибуток підприємств та фінансових установ комунальної власності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</si>
  <si>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</si>
  <si>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</si>
  <si>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</si>
  <si>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</si>
  <si>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збір, сплачений юридичними особами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</si>
  <si>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</si>
  <si>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</si>
  <si>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</si>
  <si>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</si>
  <si>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</si>
  <si>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</si>
  <si>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Неподаткові надходження</t>
  </si>
  <si>
    <t>Адміністративні штрафи та інші санкції</t>
  </si>
  <si>
    <t xml:space="preserve">Державне мито           </t>
  </si>
  <si>
    <t>Державне мито, що сплачується за місцем розгляду та оформлення документів, у тому числі за оформлення документів на спадщину  і дарування</t>
  </si>
  <si>
    <t>Державне мито, пов"язане з видачею та оформленням закордонних паспортів (посвідок) та паспортів громадянУкраїни</t>
  </si>
  <si>
    <t>Інші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</si>
  <si>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</si>
  <si>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</si>
  <si>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</si>
  <si>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</si>
  <si>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(ініціали і прізвище)</t>
  </si>
  <si>
    <t>тис.грн.</t>
  </si>
  <si>
    <t>ДОХОДИ</t>
  </si>
  <si>
    <t>Код тимчасової класифікації видатків та кредитування місцевих бюджетів</t>
  </si>
  <si>
    <t>Видатки загального фонду</t>
  </si>
  <si>
    <t>Всього</t>
  </si>
  <si>
    <t>з них</t>
  </si>
  <si>
    <t>оплата праці</t>
  </si>
  <si>
    <t>комунальні послуги та енергоносії</t>
  </si>
  <si>
    <t>видатки споживання</t>
  </si>
  <si>
    <t>видатки розвитку</t>
  </si>
  <si>
    <t>бюджет розвитку</t>
  </si>
  <si>
    <t>РАЗОМ</t>
  </si>
  <si>
    <t>Видатки спеціального фонду</t>
  </si>
  <si>
    <t>Державне управління</t>
  </si>
  <si>
    <t>Освіта</t>
  </si>
  <si>
    <t>Соціальний захист та соціальне забезпечення</t>
  </si>
  <si>
    <t>Житлово-комунальне господарство</t>
  </si>
  <si>
    <t>Благоустрій міст, сіл, селищ</t>
  </si>
  <si>
    <t>Разом видатків</t>
  </si>
  <si>
    <t>Кошти, що передаються до районних бюджетів</t>
  </si>
  <si>
    <t>Всього видатків</t>
  </si>
  <si>
    <t>Надання державного пільгового кредиту індивідуальним сільським забудовникам</t>
  </si>
  <si>
    <t>Інша діяльність у сфері охорони навколишнього природного середовища</t>
  </si>
  <si>
    <t>Додаток № 2</t>
  </si>
  <si>
    <t>Додаток № 3</t>
  </si>
  <si>
    <t>001</t>
  </si>
  <si>
    <t>Код бюджету</t>
  </si>
  <si>
    <t>…</t>
  </si>
  <si>
    <t>Додаток № 4</t>
  </si>
  <si>
    <t>Додаток № 5</t>
  </si>
  <si>
    <r>
      <t>Відсоток завершенності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</si>
  <si>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r>
      <t>Назва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відповідно до проектно - кошторисної документації</t>
    </r>
  </si>
  <si>
    <t>Усього по КЕКВ 3142</t>
  </si>
  <si>
    <t>Усього по КЕКВ 3132</t>
  </si>
  <si>
    <t>3110</t>
  </si>
  <si>
    <t>Усього по КЕКВ 3110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</si>
  <si>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</si>
  <si>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№ 6</t>
  </si>
  <si>
    <t>Усього по КЕКВ 3122</t>
  </si>
  <si>
    <t>Інші заходи у сфері автомобільного транспорту</t>
  </si>
  <si>
    <t>Інші джерела власних надходжень бюджетних установ 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</si>
  <si>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</t>
  </si>
  <si>
    <t>(тис.грн.)/грн.</t>
  </si>
  <si>
    <t>в т.ч. бюджет розвитку</t>
  </si>
  <si>
    <t>Податок на прибуток підприємств</t>
  </si>
  <si>
    <t>Податки на власність</t>
  </si>
  <si>
    <t>Податок з власників транспортних засобів та інших самохідних машин і механізмів</t>
  </si>
  <si>
    <t>Податок з власників наземних транспортних засобів та інших самохідних машин і механізмів (юридичних осіб)</t>
  </si>
  <si>
    <t>Податок з власників наземних транспортних засобів та інших самохідних машин і механізмів (з громадян)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</si>
  <si>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</si>
  <si>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</si>
  <si>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</si>
  <si>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спеціальне використання води водних об'єктів місцевого значення</t>
  </si>
  <si>
    <t>Рентна плата за користування надрами для видобування корисних копалин місцевого значення</t>
  </si>
  <si>
    <t>Рентна плата за користування надрами в цілях, не пов'язаних з видобуванням корисних копалин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</si>
  <si>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</si>
  <si>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</si>
  <si>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</si>
  <si>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</si>
  <si>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</si>
  <si>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</si>
  <si>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</si>
  <si>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об'єктів нежитлової нерухомості</t>
  </si>
  <si>
    <t>Транспортний податок з фізичних осіб</t>
  </si>
  <si>
    <t>Транспортний податок з юридичних осіб</t>
  </si>
  <si>
    <t>Туристичний збір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</si>
  <si>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</si>
  <si>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</si>
  <si>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r>
      <t>Надходження від розміщення відходів у спеціальновідведених для цього місцях чи на об</t>
    </r>
    <r>
      <rPr>
        <sz val="8"/>
        <color indexed="8"/>
        <rFont val="Book Antiqua"/>
        <family val="1"/>
        <charset val="204"/>
      </rPr>
      <t>’єктах, крім розміщення окремих видів відходів як вторинної сировини</t>
    </r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</si>
  <si>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</si>
  <si>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</si>
  <si>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</si>
  <si>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Інші неподаткові надходження</t>
  </si>
  <si>
    <t>Субвенції</t>
  </si>
  <si>
    <t>Інші субвенції</t>
  </si>
  <si>
    <t>Всього доходів</t>
  </si>
  <si>
    <t>Керівник секретаріату (секретар)</t>
  </si>
  <si>
    <t>у т.ч.бюджет розвитку</t>
  </si>
  <si>
    <t>На початок періоду</t>
  </si>
  <si>
    <t>Фінансування за активними операціями</t>
  </si>
  <si>
    <t>Зміни обсягів бюджетних коштів</t>
  </si>
  <si>
    <t xml:space="preserve"> ФІНАНСУВАННЯ</t>
  </si>
  <si>
    <t>(тис.грн/грн)</t>
  </si>
  <si>
    <t>Найменування згідно з класифікацією фінансування бюджету</t>
  </si>
  <si>
    <t>Загальне фінансування</t>
  </si>
  <si>
    <t>Фінансування за борговими операціями</t>
  </si>
  <si>
    <t>Запозичення</t>
  </si>
  <si>
    <t>Внутрішні запозичення</t>
  </si>
  <si>
    <t>Зовнішні запозичення</t>
  </si>
  <si>
    <t>Погашення</t>
  </si>
  <si>
    <t>Внутрішні зобов'язання</t>
  </si>
  <si>
    <t>Зовнішні зобов'язання</t>
  </si>
  <si>
    <t>Зміни обсягів  депозитів і цінних паперів, що використовуються для управління ліквідністю</t>
  </si>
  <si>
    <t>Розміщення бюджетних коштів на депозитах або придбання цінних паперів</t>
  </si>
  <si>
    <t>Придбання цінних паперів</t>
  </si>
  <si>
    <r>
      <t>Найменування згідно з типовою відомчою/типовою програмною</t>
    </r>
    <r>
      <rPr>
        <sz val="8"/>
        <color theme="1"/>
        <rFont val="Calibri"/>
        <family val="2"/>
        <charset val="204"/>
      </rPr>
      <t>²</t>
    </r>
    <r>
      <rPr>
        <sz val="8"/>
        <color theme="1"/>
        <rFont val="Book Antiqua"/>
        <family val="1"/>
        <charset val="204"/>
      </rPr>
      <t>/тимчасовою класифікацією видатків та кредитування місцевих бюджетів</t>
    </r>
  </si>
  <si>
    <r>
      <t>Код програмної класифікації видатків та кредитування місцевого бюджету</t>
    </r>
    <r>
      <rPr>
        <sz val="8"/>
        <color theme="1"/>
        <rFont val="Calibri"/>
        <family val="2"/>
        <charset val="204"/>
      </rPr>
      <t>¹</t>
    </r>
  </si>
  <si>
    <t>Код функціональної класифікації видатків та кредитування бюджету</t>
  </si>
  <si>
    <t>РОЗПОДІЛ</t>
  </si>
  <si>
    <t>0111</t>
  </si>
  <si>
    <t>(підпис)</t>
  </si>
  <si>
    <t>Благодійні внески, гранти та дарунки</t>
  </si>
  <si>
    <t>Кошти, що передаються із загального фонду бюджету до бюджету розвитку (спеціального фонду)</t>
  </si>
  <si>
    <t>Назва місцевого бюджету адміністративно-територіальної одиниці</t>
  </si>
  <si>
    <t>Субвенція загального фонду на:</t>
  </si>
  <si>
    <t>Субвенція спеціального фонду на:</t>
  </si>
  <si>
    <t>МІЖБЮДЖЕТНІ ТРАНСФЕРТИ</t>
  </si>
  <si>
    <t xml:space="preserve">Дотації </t>
  </si>
  <si>
    <t>Субвенціїї з бюджету Сватівської міської ради</t>
  </si>
  <si>
    <t xml:space="preserve">Разом видатків на поточний рік </t>
  </si>
  <si>
    <r>
      <t>Всього видатків на завершення будівництва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 xml:space="preserve">єктів на майбутні роки </t>
    </r>
  </si>
  <si>
    <t>Загальний обсяг фінансування  будівництва</t>
  </si>
  <si>
    <t>Найменування згідно з типовою відомчою/типовою програмною³/тимчасовою класифікацією видатків та кредитування місцевого бюджету</t>
  </si>
  <si>
    <t>Код тимчасової класифікації видатків та кредитування місцевого бюджету</t>
  </si>
  <si>
    <r>
      <t>Код програмної класифікації видатків та кредитування місцевого бюджету</t>
    </r>
    <r>
      <rPr>
        <sz val="7"/>
        <color theme="1"/>
        <rFont val="Calibri"/>
        <family val="2"/>
        <charset val="204"/>
      </rPr>
      <t>²</t>
    </r>
  </si>
  <si>
    <t>²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</si>
  <si>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</si>
  <si>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r>
      <rPr>
        <sz val="7"/>
        <color theme="1"/>
        <rFont val="Calibri"/>
        <family val="2"/>
        <charset val="204"/>
      </rPr>
      <t>²</t>
    </r>
    <r>
      <rPr>
        <sz val="7"/>
        <color theme="1"/>
        <rFont val="Book Antiqua"/>
        <family val="1"/>
        <charset val="204"/>
      </rPr>
      <t xml:space="preserve"> Заповнюється у разі прийняття відповідною місцевою радою рішення про застосування ПЦМ у бюджетному процесі.</t>
    </r>
  </si>
  <si>
    <t>³ Найменування згідно з типовою програмною класифікацією видатків та кредитування місцевого бюджету зазначається у разі прийняття відповідною місцевою радою рішення про застосування ПЦМ у бюджетному процесі.</t>
  </si>
  <si>
    <r>
      <rPr>
        <sz val="7"/>
        <color theme="1"/>
        <rFont val="Calibri"/>
        <family val="2"/>
        <charset val="204"/>
      </rPr>
      <t>¹</t>
    </r>
    <r>
      <rPr>
        <sz val="7"/>
        <color theme="1"/>
        <rFont val="Book Antiqua"/>
        <family val="1"/>
        <charset val="204"/>
      </rPr>
      <t xml:space="preserve">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розподіляються кошти бюджету розвитку щодо здійснення заходів на будівництво, реконструкцію і реставрацію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виробничої, комунікаційної та соціальної інфраструктури (ст.71 БКУ), інші капітальні видатки за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єктами не розподіляються.</t>
    </r>
  </si>
  <si>
    <t>Разом загальний та спеціальний фонди</t>
  </si>
  <si>
    <t>Найменування місцевої (регіональної) програми</t>
  </si>
  <si>
    <t>Перелік місцевих (регіональних) програм, які фінансуватимуться за рахунок</t>
  </si>
  <si>
    <t>0910</t>
  </si>
  <si>
    <t>1090</t>
  </si>
  <si>
    <t>0620</t>
  </si>
  <si>
    <t>0828</t>
  </si>
  <si>
    <t>0100</t>
  </si>
  <si>
    <t>1000</t>
  </si>
  <si>
    <t>0451</t>
  </si>
  <si>
    <t>0540</t>
  </si>
  <si>
    <t>0180</t>
  </si>
  <si>
    <t>Внутрішнє фінансування</t>
  </si>
  <si>
    <t>Фінансування за рахунок зміни залишків коштів бюджетів</t>
  </si>
  <si>
    <t>Плата за надання адміністративних послуг</t>
  </si>
  <si>
    <t>Плата за надання інших адміністративних послуг</t>
  </si>
  <si>
    <t>Керівник секретаріату (секретар) ________________________ Д.О.Романенко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</si>
  <si>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</si>
  <si>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</si>
  <si>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Д.О.Романенко</t>
  </si>
  <si>
    <t>Усього по КЕКВ 3131</t>
  </si>
  <si>
    <r>
      <t>Співфінансування капітального ремонту житлового фонду об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єднань співвласників багатоквартирних будинків</t>
    </r>
  </si>
  <si>
    <t>Капітальний ремонт соціального житла для дітей-сиріт та дітей, позбавлених батьківського піклування</t>
  </si>
  <si>
    <t>Капітальний ремонт ліній зовнішнього освітлення (співфінансування)</t>
  </si>
  <si>
    <t>Організація та проведення громадських робіт</t>
  </si>
  <si>
    <r>
      <t>Капітальний ремонт житлового фонду об</t>
    </r>
    <r>
      <rPr>
        <b/>
        <i/>
        <sz val="7"/>
        <color theme="1"/>
        <rFont val="Calibri"/>
        <family val="2"/>
        <charset val="204"/>
      </rPr>
      <t>'</t>
    </r>
    <r>
      <rPr>
        <b/>
        <i/>
        <sz val="7"/>
        <color theme="1"/>
        <rFont val="Book Antiqua"/>
        <family val="1"/>
        <charset val="204"/>
      </rPr>
      <t>єднань співвласників багатоквартирних будинків</t>
    </r>
  </si>
  <si>
    <t>Надання капітального трансферту КП "Сватове-тепло" на співфінансування проекту реконструкції котельної № 8</t>
  </si>
  <si>
    <t>Надання капітального трансферту МКП "Сватівський водоканал" на придбання спецтехніки  (співфінансування)</t>
  </si>
  <si>
    <t>Усього по КЕКВ 3210</t>
  </si>
  <si>
    <t>Найменування головного розпорядника, відповідального виконавця, бюджетної програми або напряму видатків
згідно з типовою відомчою/ТПКВКМБ /
ТКВКБМС</t>
  </si>
  <si>
    <r>
      <t>Код програмної класифікації видатків та кредитування місцевих бюджетів</t>
    </r>
    <r>
      <rPr>
        <vertAlign val="superscript"/>
        <sz val="7"/>
        <rFont val="Book Antiqua"/>
        <family val="1"/>
        <charset val="204"/>
      </rPr>
      <t>2</t>
    </r>
  </si>
  <si>
    <r>
      <t>Код ТПКВКМБ /
ТКВКБМС</t>
    </r>
    <r>
      <rPr>
        <vertAlign val="superscript"/>
        <sz val="7"/>
        <rFont val="Book Antiqua"/>
        <family val="1"/>
        <charset val="204"/>
      </rPr>
      <t>3</t>
    </r>
  </si>
  <si>
    <r>
      <t>Код ФКВКБ</t>
    </r>
    <r>
      <rPr>
        <vertAlign val="superscript"/>
        <sz val="7"/>
        <rFont val="Book Antiqua"/>
        <family val="1"/>
        <charset val="204"/>
      </rPr>
      <t>4</t>
    </r>
  </si>
  <si>
    <t>0610</t>
  </si>
  <si>
    <t>0133</t>
  </si>
  <si>
    <t>1050</t>
  </si>
  <si>
    <t>Сватівська міська рада Луганської обасті (головний розпорядник)</t>
  </si>
  <si>
    <t>1010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</si>
  <si>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</si>
  <si>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</si>
  <si>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фінансової підтримки громадським організаціям інвалідів і ветеранів, діяльність яких має соціальну спрямованість</t>
  </si>
  <si>
    <t>0490</t>
  </si>
  <si>
    <t>Реалізація заходів щодо інвестиційного розвитку території</t>
  </si>
  <si>
    <t>0421</t>
  </si>
  <si>
    <t>0456</t>
  </si>
  <si>
    <t>Будівництво тротуарів</t>
  </si>
  <si>
    <t>Будівництво ліній зовнішнього освітлення</t>
  </si>
  <si>
    <t>Будівництво туалету на пл.Привокзальній</t>
  </si>
  <si>
    <t>Придбання біотуалетів</t>
  </si>
  <si>
    <t>Придбання обладнання для дитячих майданчиків</t>
  </si>
  <si>
    <t>Капітальний ремонт кладок</t>
  </si>
  <si>
    <t xml:space="preserve">Капітальний ремонт </t>
  </si>
  <si>
    <t>Реконструкція полігону ТПВ (виготовлення проекту)</t>
  </si>
  <si>
    <t>Капітальний ремонт житлового фонду</t>
  </si>
  <si>
    <t>0320</t>
  </si>
  <si>
    <t>Забезпечення функціонування теплових мереж</t>
  </si>
  <si>
    <t>Забезпечення функціонування водопровідно-каналізаційного господарства</t>
  </si>
  <si>
    <t>0512</t>
  </si>
  <si>
    <t>3000</t>
  </si>
  <si>
    <t>4000</t>
  </si>
  <si>
    <t>6000</t>
  </si>
  <si>
    <t>до рішення 19 сесії (7скликання) "Про бюджет</t>
  </si>
  <si>
    <t>Сватівської міської ради на 2018 рік"</t>
  </si>
  <si>
    <t>бюджету Сватівської міської ради на 2018 рік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</si>
  <si>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</si>
  <si>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</si>
  <si>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</si>
  <si>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 
Подробиці: https://buhgalter.com.ua/dovidnik/byudzhetna-klasifikatsiya/klasifikatsiya-dohodiv-byudzhetu/</t>
  </si>
  <si>
    <t>до рішення 19 сесії (7 скликання) "Про бюджет</t>
  </si>
  <si>
    <t>до рішення 19 сесії (7 скликання) "Про</t>
  </si>
  <si>
    <t>бюджет Сватівської міської ради на 2018 рік"</t>
  </si>
  <si>
    <t>з бюджету Сватівської міської ради місцевим/державному бюджетам на 2018 рік</t>
  </si>
  <si>
    <t>до рішення 19 сесії (7 скликання)</t>
  </si>
  <si>
    <t xml:space="preserve"> "Про бюджет Сватівської міської ради на 2018рік"</t>
  </si>
  <si>
    <t>видатків бюджету Сватівської міської ради на 2018 рік</t>
  </si>
  <si>
    <t xml:space="preserve">до рішення 19 сесії (6 скликання) "Про </t>
  </si>
  <si>
    <r>
      <t>коштів бюджету Сватівської міської ради у 2018 році</t>
    </r>
    <r>
      <rPr>
        <b/>
        <sz val="10"/>
        <color theme="1"/>
        <rFont val="Calibri"/>
        <family val="2"/>
        <charset val="204"/>
      </rPr>
      <t>¹</t>
    </r>
  </si>
  <si>
    <t>0150</t>
  </si>
  <si>
    <t>Програма висвітлення діяльності Сватівської міської ради Луганської області в засобах масової інформації у 2018-2019 роках</t>
  </si>
  <si>
    <t>Міська культурно-мистецька Програма "Відродження України починається з відродженням духовності" на 2018 рік</t>
  </si>
  <si>
    <t>Міська Програма розвитку фізичної культури та спорту на 2018 рік</t>
  </si>
  <si>
    <t>0180, 3140, 4060</t>
  </si>
  <si>
    <t>0133, 1040, 0828</t>
  </si>
  <si>
    <t>Міська програма розвитку житлово-комунального господарства та благоустрою м.Сватове на 2018 рік</t>
  </si>
  <si>
    <t>Міська програма забезпечення послугами міського транспорту незахищених верств населення на 2018 рік</t>
  </si>
  <si>
    <t>7413</t>
  </si>
  <si>
    <t>6030, 7330, 7461, 8110</t>
  </si>
  <si>
    <r>
      <t>Перелік об</t>
    </r>
    <r>
      <rPr>
        <b/>
        <sz val="11"/>
        <color theme="1"/>
        <rFont val="Calibri"/>
        <family val="2"/>
        <charset val="204"/>
      </rPr>
      <t>'</t>
    </r>
    <r>
      <rPr>
        <b/>
        <sz val="11"/>
        <color theme="1"/>
        <rFont val="Book Antiqua"/>
        <family val="1"/>
        <charset val="204"/>
      </rPr>
      <t>єктів, видатки на які у 2018 році будуть проводитися за рахунок коштів бюджету розвитку</t>
    </r>
    <r>
      <rPr>
        <b/>
        <sz val="11"/>
        <color theme="1"/>
        <rFont val="Calibri"/>
        <family val="2"/>
        <charset val="204"/>
      </rPr>
      <t>¹</t>
    </r>
  </si>
  <si>
    <t>0443</t>
  </si>
  <si>
    <r>
      <t>Будівництво інших об</t>
    </r>
    <r>
      <rPr>
        <b/>
        <sz val="9"/>
        <color theme="1"/>
        <rFont val="Calibri"/>
        <family val="2"/>
        <charset val="204"/>
      </rPr>
      <t>'</t>
    </r>
    <r>
      <rPr>
        <b/>
        <i/>
        <sz val="9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</si>
  <si>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r>
      <t>Будівництво пам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ятного знаку загиблим воїнам</t>
    </r>
  </si>
  <si>
    <r>
      <t>Капремонт м</t>
    </r>
    <r>
      <rPr>
        <sz val="9"/>
        <color theme="1"/>
        <rFont val="Calibri"/>
        <family val="2"/>
        <charset val="204"/>
      </rPr>
      <t>'</t>
    </r>
    <r>
      <rPr>
        <sz val="9"/>
        <color theme="1"/>
        <rFont val="Book Antiqua"/>
        <family val="1"/>
        <charset val="204"/>
      </rPr>
      <t>якої покрівлі буд. № 2 на кв.Залізничників</t>
    </r>
  </si>
  <si>
    <t>Заходи запобігання та ліквідації надзвичайних ситуацій та наслідків стихійного лиха</t>
  </si>
  <si>
    <t>Організація благоустрою населених пунктів</t>
  </si>
  <si>
    <t xml:space="preserve">Капітальний ремонт ліній зовнішнього освітлення </t>
  </si>
  <si>
    <t>Утримання та розвитокавтомобільних доріг та дорожньої інфраструктури за рахунок коштів місцевого бюджету</t>
  </si>
  <si>
    <t>Капітальний ремонт автодоріги до цвинтаря від вул.Весела до вул.Смальківка-Солонці (співфінансування)</t>
  </si>
  <si>
    <t>Капітальний ремонт ділянки дорогои по пр..Будівельника Забурдаєва</t>
  </si>
  <si>
    <t>Нижньодуванська селищна рада</t>
  </si>
  <si>
    <t>Співфінансування КУ Нижньодуванської селищної ради "Трудовий архів територіальних громад Сватівського району"</t>
  </si>
  <si>
    <t xml:space="preserve">Організаційне, інформаційно-аналітичне та матеріально-технічне забезпечення діяльності обласної  ради, районної ради, районної у місті ради (у разі її створення), міської, селищної, сільської рад </t>
  </si>
  <si>
    <t>Інша діяльність у сфері управління</t>
  </si>
  <si>
    <t>Надання дошкільної освіти</t>
  </si>
  <si>
    <t>3182</t>
  </si>
  <si>
    <t>1030</t>
  </si>
  <si>
    <t>3140</t>
  </si>
  <si>
    <t>3200</t>
  </si>
  <si>
    <t>3230</t>
  </si>
  <si>
    <t>Інші заклади та заходи</t>
  </si>
  <si>
    <t>Культура та мистецтво</t>
  </si>
  <si>
    <t>4060</t>
  </si>
  <si>
    <t>Забезпечення діяльності палаців і будинків культури, клубів, центрів дозвілля та інших клубних закладів</t>
  </si>
  <si>
    <t>6013</t>
  </si>
  <si>
    <t>Забезпечення діяльностіводопровідно-каналізаційне господарства</t>
  </si>
  <si>
    <t>6020</t>
  </si>
  <si>
    <t>Забезпечення функціонування  підприємств, установ та організацій, що виробляють, виконують та/або надають житлово-комунальні послуги</t>
  </si>
  <si>
    <t>6030</t>
  </si>
  <si>
    <t>7100</t>
  </si>
  <si>
    <r>
      <t>Сільське, лісове, рибне  та мисливство</t>
    </r>
    <r>
      <rPr>
        <b/>
        <sz val="12"/>
        <color rgb="FF000000"/>
        <rFont val="Times New Roman"/>
        <family val="1"/>
        <charset val="204"/>
      </rPr>
      <t> </t>
    </r>
  </si>
  <si>
    <t>7130</t>
  </si>
  <si>
    <t>Здійснення заходів із землеустрою</t>
  </si>
  <si>
    <t>7300</t>
  </si>
  <si>
    <t>Будівництво та регіональний розвиток</t>
  </si>
  <si>
    <r>
      <t>Будівництво інших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соціальної та виробничої інфраструктури комунальної власності</t>
    </r>
  </si>
  <si>
    <t>Транспорт та транспортна інфраструктура, дорожнє господарство</t>
  </si>
  <si>
    <t>Утримання та розвиток автомобільних доріг та дорожньої інфраструктури за рахунок коштів місцевого бюджету</t>
  </si>
  <si>
    <r>
      <t>Інші програми та заходи, пов</t>
    </r>
    <r>
      <rPr>
        <b/>
        <sz val="7"/>
        <color theme="1"/>
        <rFont val="Calibri"/>
        <family val="2"/>
        <charset val="204"/>
      </rPr>
      <t>'</t>
    </r>
    <r>
      <rPr>
        <b/>
        <sz val="7"/>
        <color theme="1"/>
        <rFont val="Book Antiqua"/>
        <family val="1"/>
        <charset val="204"/>
      </rPr>
      <t>язані з економічною діяльністю</t>
    </r>
  </si>
  <si>
    <t>Членські внески до асоціацй органів місцевого самоврядування</t>
  </si>
  <si>
    <t>Захист населення і територій від надзвичайних ситуацій техногенного та природного характеру</t>
  </si>
  <si>
    <t>Охорона навколишнього природного середовища</t>
  </si>
  <si>
    <t>Утилізація відходів</t>
  </si>
  <si>
    <t>Міжбюджетні трансферти</t>
  </si>
  <si>
    <t>Інші дотації з місцевого бюджету іншим місцевим бюджетам</t>
  </si>
  <si>
    <r>
      <t>Субвенція з місцевого бюджету на утримання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спільного користування чи ліквідацію негативних наслідків діяльності об</t>
    </r>
    <r>
      <rPr>
        <sz val="7"/>
        <color theme="1"/>
        <rFont val="Calibri"/>
        <family val="2"/>
        <charset val="204"/>
      </rPr>
      <t>'</t>
    </r>
    <r>
      <rPr>
        <sz val="7"/>
        <color theme="1"/>
        <rFont val="Book Antiqua"/>
        <family val="1"/>
        <charset val="204"/>
      </rPr>
      <t>єктів спільного користування</t>
    </r>
  </si>
  <si>
    <t>Інші субвенції з місцевого бюджету</t>
  </si>
  <si>
    <t>Капітальний ремонт другої частини приміщень стадіону "Нива"</t>
  </si>
  <si>
    <t>0620, 0443, 0456, 0320</t>
  </si>
  <si>
    <t>Міська Програма з екологічного оздоровлення басейну р.Красна на території Сватівської міської ради на 2018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</si>
</sst>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8" x14ac:knownFonts="1">
    <font>
      <sz val="11"/>
      <color theme="1"/>
      <name val="Calibri"/>
      <family val="2"/>
      <charset val="204"/>
      <scheme val="minor"/>
    </font>
    <font>
      <sz val="9"/>
      <color theme="1"/>
      <name val="Book Antiqua"/>
      <family val="1"/>
      <charset val="204"/>
    </font>
    <font>
      <sz val="10"/>
      <color theme="1"/>
      <name val="Book Antiqua"/>
      <family val="1"/>
      <charset val="204"/>
    </font>
    <font>
      <sz val="8"/>
      <color theme="1"/>
      <name val="Book Antiqua"/>
      <family val="1"/>
      <charset val="204"/>
    </font>
    <font>
      <b/>
      <sz val="10"/>
      <color theme="1"/>
      <name val="Book Antiqua"/>
      <family val="1"/>
      <charset val="204"/>
    </font>
    <font>
      <sz val="10"/>
      <name val="Arial Cyr"/>
      <charset val="204"/>
    </font>
    <font>
      <b/>
      <sz val="9"/>
      <name val="Book Antiqua"/>
      <family val="1"/>
      <charset val="204"/>
    </font>
    <font>
      <b/>
      <i/>
      <sz val="8"/>
      <name val="Book Antiqua"/>
      <family val="1"/>
      <charset val="204"/>
    </font>
    <font>
      <b/>
      <sz val="9"/>
      <color theme="1"/>
      <name val="Book Antiqua"/>
      <family val="1"/>
      <charset val="204"/>
    </font>
    <font>
      <b/>
      <i/>
      <sz val="9"/>
      <color theme="1"/>
      <name val="Book Antiqua"/>
      <family val="1"/>
      <charset val="204"/>
    </font>
    <font>
      <b/>
      <i/>
      <sz val="10"/>
      <color theme="1"/>
      <name val="Book Antiqua"/>
      <family val="1"/>
      <charset val="204"/>
    </font>
    <font>
      <b/>
      <sz val="8"/>
      <name val="Book Antiqua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00000"/>
      <name val="Book Antiqua"/>
      <family val="1"/>
      <charset val="204"/>
    </font>
    <font>
      <sz val="7"/>
      <color theme="1"/>
      <name val="Book Antiqua"/>
      <family val="1"/>
      <charset val="204"/>
    </font>
    <font>
      <b/>
      <sz val="11"/>
      <color theme="1"/>
      <name val="Book Antiqua"/>
      <family val="1"/>
      <charset val="204"/>
    </font>
    <font>
      <sz val="8"/>
      <color theme="1"/>
      <name val="Calibri"/>
      <family val="2"/>
      <charset val="204"/>
    </font>
    <font>
      <b/>
      <sz val="7"/>
      <color theme="1"/>
      <name val="Book Antiqua"/>
      <family val="1"/>
      <charset val="204"/>
    </font>
    <font>
      <sz val="7"/>
      <color theme="1"/>
      <name val="Calibri"/>
      <family val="2"/>
      <charset val="204"/>
    </font>
    <font>
      <sz val="11"/>
      <color theme="1"/>
      <name val="Book Antiqua"/>
      <family val="1"/>
      <charset val="204"/>
    </font>
    <font>
      <sz val="8"/>
      <name val="Book Antiqua"/>
      <family val="1"/>
      <charset val="204"/>
    </font>
    <font>
      <b/>
      <sz val="11"/>
      <color theme="1"/>
      <name val="Calibri"/>
      <family val="2"/>
      <charset val="204"/>
    </font>
    <font>
      <b/>
      <sz val="8"/>
      <color theme="1"/>
      <name val="Book Antiqua"/>
      <family val="1"/>
      <charset val="204"/>
    </font>
    <font>
      <b/>
      <i/>
      <sz val="8"/>
      <color theme="1"/>
      <name val="Book Antiqua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9"/>
      <name val="Book Antiqua"/>
      <family val="1"/>
      <charset val="204"/>
    </font>
    <font>
      <b/>
      <sz val="8"/>
      <color rgb="FF333333"/>
      <name val="Book Antiqua"/>
      <family val="1"/>
      <charset val="204"/>
    </font>
    <font>
      <b/>
      <i/>
      <sz val="8"/>
      <color rgb="FF333333"/>
      <name val="Book Antiqua"/>
      <family val="1"/>
      <charset val="204"/>
    </font>
    <font>
      <sz val="8"/>
      <color rgb="FF333333"/>
      <name val="Book Antiqua"/>
      <family val="1"/>
      <charset val="204"/>
    </font>
    <font>
      <sz val="8"/>
      <color indexed="8"/>
      <name val="Book Antiqua"/>
      <family val="1"/>
      <charset val="204"/>
    </font>
    <font>
      <b/>
      <u/>
      <sz val="8"/>
      <name val="Book Antiqua"/>
      <family val="1"/>
      <charset val="204"/>
    </font>
    <font>
      <b/>
      <i/>
      <sz val="8"/>
      <color rgb="FF000000"/>
      <name val="Book Antiqua"/>
      <family val="1"/>
      <charset val="204"/>
    </font>
    <font>
      <i/>
      <sz val="10"/>
      <color theme="1"/>
      <name val="Book Antiqua"/>
      <family val="1"/>
      <charset val="204"/>
    </font>
    <font>
      <i/>
      <sz val="8"/>
      <color theme="1"/>
      <name val="Book Antiqua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7"/>
      <name val="Book Antiqua"/>
      <family val="1"/>
      <charset val="204"/>
    </font>
    <font>
      <i/>
      <sz val="7"/>
      <color theme="1"/>
      <name val="Book Antiqua"/>
      <family val="1"/>
      <charset val="204"/>
    </font>
    <font>
      <b/>
      <sz val="10"/>
      <color theme="1"/>
      <name val="Calibri"/>
      <family val="2"/>
      <charset val="204"/>
    </font>
    <font>
      <sz val="6"/>
      <color theme="1"/>
      <name val="Book Antiqua"/>
      <family val="1"/>
      <charset val="204"/>
    </font>
    <font>
      <sz val="9"/>
      <color theme="1"/>
      <name val="Calibri"/>
      <family val="2"/>
      <charset val="204"/>
    </font>
    <font>
      <b/>
      <i/>
      <sz val="7"/>
      <color theme="1"/>
      <name val="Calibri"/>
      <family val="2"/>
      <charset val="204"/>
    </font>
    <font>
      <b/>
      <i/>
      <sz val="7"/>
      <color theme="1"/>
      <name val="Book Antiqua"/>
      <family val="1"/>
      <charset val="204"/>
    </font>
    <font>
      <sz val="7"/>
      <name val="Book Antiqua"/>
      <family val="1"/>
      <charset val="204"/>
    </font>
    <font>
      <vertAlign val="superscript"/>
      <sz val="7"/>
      <name val="Book Antiqua"/>
      <family val="1"/>
      <charset val="204"/>
    </font>
    <font>
      <i/>
      <sz val="9"/>
      <color theme="1"/>
      <name val="Book Antiqua"/>
      <family val="1"/>
      <charset val="204"/>
    </font>
    <font>
      <i/>
      <sz val="8"/>
      <name val="Book Antiqua"/>
      <family val="1"/>
      <charset val="204"/>
    </font>
    <font>
      <i/>
      <sz val="8"/>
      <color rgb="FF333333"/>
      <name val="Book Antiqua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</font>
    <font>
      <b/>
      <sz val="7"/>
      <color theme="1"/>
      <name val="Calibri"/>
      <family val="2"/>
      <charset val="204"/>
    </font>
    <font>
      <sz val="9"/>
      <color rgb="FFFF0000"/>
      <name val="Book Antiqua"/>
      <family val="1"/>
      <charset val="204"/>
    </font>
    <font>
      <b/>
      <sz val="9"/>
      <color rgb="FFFF0000"/>
      <name val="Book Antiqu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19">
    <xf numFmtId="0" fontId="0" fillId="0" borderId="0" xfId="0"/>
    <xf numFmtId="0" fontId="0" fillId="0" borderId="0" xfId="0"/>
    <xf numFmtId="0" fontId="2" fillId="0" borderId="0" xfId="0" applyFont="1" applyAlignment="1">
      <alignment vertical="center" wrapText="1"/>
    </xf>
    <xf numFmtId="0" fontId="6" fillId="0" borderId="2" xfId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1" fillId="0" borderId="2" xfId="8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0" fillId="0" borderId="0" xfId="0" applyBorder="1"/>
    <xf numFmtId="0" fontId="12" fillId="0" borderId="0" xfId="0" applyFont="1"/>
    <xf numFmtId="164" fontId="4" fillId="0" borderId="2" xfId="0" applyNumberFormat="1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vertical="center" wrapText="1"/>
    </xf>
    <xf numFmtId="0" fontId="1" fillId="0" borderId="8" xfId="0" applyNumberFormat="1" applyFont="1" applyBorder="1" applyAlignment="1">
      <alignment vertical="center" wrapText="1"/>
    </xf>
    <xf numFmtId="0" fontId="1" fillId="0" borderId="11" xfId="0" applyNumberFormat="1" applyFont="1" applyBorder="1" applyAlignment="1">
      <alignment vertical="center" wrapText="1"/>
    </xf>
    <xf numFmtId="0" fontId="1" fillId="0" borderId="6" xfId="0" applyNumberFormat="1" applyFont="1" applyBorder="1" applyAlignment="1">
      <alignment vertical="center" wrapText="1"/>
    </xf>
    <xf numFmtId="0" fontId="1" fillId="0" borderId="13" xfId="0" applyNumberFormat="1" applyFont="1" applyBorder="1" applyAlignment="1">
      <alignment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vertical="center" wrapText="1"/>
    </xf>
    <xf numFmtId="0" fontId="8" fillId="0" borderId="10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8" fillId="0" borderId="2" xfId="0" applyNumberFormat="1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8" fillId="0" borderId="10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49" fontId="1" fillId="0" borderId="2" xfId="0" applyNumberFormat="1" applyFont="1" applyBorder="1" applyAlignment="1">
      <alignment horizontal="right" vertical="center" wrapText="1"/>
    </xf>
    <xf numFmtId="0" fontId="22" fillId="0" borderId="16" xfId="0" applyFont="1" applyBorder="1" applyAlignment="1">
      <alignment horizontal="left" vertical="center" wrapText="1"/>
    </xf>
    <xf numFmtId="0" fontId="20" fillId="0" borderId="2" xfId="4" applyFont="1" applyBorder="1" applyAlignment="1">
      <alignment vertical="center" wrapText="1"/>
    </xf>
    <xf numFmtId="0" fontId="7" fillId="0" borderId="2" xfId="6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22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top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49" fontId="8" fillId="0" borderId="2" xfId="0" applyNumberFormat="1" applyFont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right" vertical="center" wrapText="1"/>
    </xf>
    <xf numFmtId="0" fontId="20" fillId="0" borderId="2" xfId="7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25" fillId="0" borderId="0" xfId="0" applyFont="1"/>
    <xf numFmtId="0" fontId="3" fillId="0" borderId="0" xfId="0" applyFont="1" applyBorder="1" applyAlignment="1">
      <alignment vertical="center" wrapText="1"/>
    </xf>
    <xf numFmtId="0" fontId="26" fillId="0" borderId="0" xfId="0" applyFont="1"/>
    <xf numFmtId="0" fontId="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right" wrapText="1"/>
    </xf>
    <xf numFmtId="0" fontId="29" fillId="2" borderId="2" xfId="0" applyFont="1" applyFill="1" applyBorder="1" applyAlignment="1">
      <alignment horizontal="justify" wrapText="1"/>
    </xf>
    <xf numFmtId="0" fontId="20" fillId="0" borderId="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29" fillId="2" borderId="2" xfId="0" applyFont="1" applyFill="1" applyBorder="1" applyAlignment="1">
      <alignment vertical="top" wrapText="1"/>
    </xf>
    <xf numFmtId="0" fontId="23" fillId="0" borderId="2" xfId="0" applyFont="1" applyBorder="1" applyAlignment="1">
      <alignment horizontal="right" vertical="top" wrapText="1"/>
    </xf>
    <xf numFmtId="0" fontId="30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vertical="top" wrapText="1"/>
    </xf>
    <xf numFmtId="0" fontId="31" fillId="2" borderId="2" xfId="0" applyFont="1" applyFill="1" applyBorder="1" applyAlignment="1">
      <alignment horizontal="right" wrapText="1"/>
    </xf>
    <xf numFmtId="0" fontId="31" fillId="2" borderId="2" xfId="0" applyFont="1" applyFill="1" applyBorder="1" applyAlignment="1">
      <alignment horizontal="justify" wrapText="1"/>
    </xf>
    <xf numFmtId="0" fontId="29" fillId="2" borderId="2" xfId="0" applyFont="1" applyFill="1" applyBorder="1" applyAlignment="1">
      <alignment horizontal="right" vertical="top" wrapText="1"/>
    </xf>
    <xf numFmtId="0" fontId="20" fillId="0" borderId="2" xfId="3" applyFont="1" applyBorder="1" applyAlignment="1">
      <alignment vertical="center" wrapText="1"/>
    </xf>
    <xf numFmtId="0" fontId="7" fillId="0" borderId="2" xfId="4" applyFont="1" applyBorder="1" applyAlignment="1">
      <alignment vertical="center" wrapText="1"/>
    </xf>
    <xf numFmtId="0" fontId="6" fillId="0" borderId="2" xfId="6" applyFont="1" applyBorder="1" applyAlignment="1">
      <alignment vertical="center" wrapText="1"/>
    </xf>
    <xf numFmtId="0" fontId="28" fillId="0" borderId="2" xfId="6" applyFont="1" applyBorder="1" applyAlignment="1">
      <alignment horizontal="center" vertical="center" wrapText="1"/>
    </xf>
    <xf numFmtId="0" fontId="11" fillId="0" borderId="2" xfId="6" applyFont="1" applyBorder="1" applyAlignment="1">
      <alignment vertical="center" wrapText="1"/>
    </xf>
    <xf numFmtId="0" fontId="33" fillId="0" borderId="2" xfId="6" applyFont="1" applyBorder="1" applyAlignment="1">
      <alignment horizontal="left" vertical="center" wrapText="1"/>
    </xf>
    <xf numFmtId="0" fontId="31" fillId="0" borderId="2" xfId="0" applyFont="1" applyBorder="1" applyAlignment="1">
      <alignment wrapText="1"/>
    </xf>
    <xf numFmtId="0" fontId="11" fillId="0" borderId="2" xfId="7" applyFont="1" applyBorder="1" applyAlignment="1">
      <alignment vertical="center" wrapText="1"/>
    </xf>
    <xf numFmtId="0" fontId="7" fillId="0" borderId="2" xfId="7" applyFont="1" applyBorder="1" applyAlignment="1">
      <alignment vertical="center" wrapText="1"/>
    </xf>
    <xf numFmtId="0" fontId="34" fillId="0" borderId="2" xfId="0" applyFont="1" applyBorder="1" applyAlignment="1">
      <alignment wrapText="1"/>
    </xf>
    <xf numFmtId="0" fontId="13" fillId="0" borderId="2" xfId="0" applyFont="1" applyBorder="1" applyAlignment="1">
      <alignment wrapText="1"/>
    </xf>
    <xf numFmtId="164" fontId="35" fillId="0" borderId="2" xfId="0" applyNumberFormat="1" applyFont="1" applyBorder="1" applyAlignment="1">
      <alignment vertical="center" wrapText="1"/>
    </xf>
    <xf numFmtId="0" fontId="0" fillId="0" borderId="0" xfId="0" applyFont="1"/>
    <xf numFmtId="0" fontId="27" fillId="0" borderId="0" xfId="0" applyFont="1"/>
    <xf numFmtId="164" fontId="2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37" fillId="0" borderId="2" xfId="0" applyNumberFormat="1" applyFont="1" applyFill="1" applyBorder="1" applyAlignment="1" applyProtection="1">
      <alignment vertical="center"/>
    </xf>
    <xf numFmtId="0" fontId="38" fillId="0" borderId="2" xfId="0" applyNumberFormat="1" applyFont="1" applyFill="1" applyBorder="1" applyAlignment="1" applyProtection="1">
      <alignment vertical="center"/>
    </xf>
    <xf numFmtId="0" fontId="37" fillId="0" borderId="2" xfId="0" applyNumberFormat="1" applyFont="1" applyFill="1" applyBorder="1" applyAlignment="1" applyProtection="1">
      <alignment horizontal="left" vertical="top"/>
    </xf>
    <xf numFmtId="0" fontId="37" fillId="0" borderId="2" xfId="0" applyNumberFormat="1" applyFont="1" applyFill="1" applyBorder="1" applyAlignment="1" applyProtection="1">
      <alignment vertical="top" wrapText="1"/>
    </xf>
    <xf numFmtId="0" fontId="39" fillId="0" borderId="2" xfId="0" applyNumberFormat="1" applyFont="1" applyFill="1" applyBorder="1" applyAlignment="1" applyProtection="1">
      <alignment horizontal="left" vertical="top"/>
    </xf>
    <xf numFmtId="0" fontId="39" fillId="0" borderId="2" xfId="0" applyNumberFormat="1" applyFont="1" applyFill="1" applyBorder="1" applyAlignment="1" applyProtection="1">
      <alignment vertical="top" wrapText="1"/>
    </xf>
    <xf numFmtId="0" fontId="40" fillId="0" borderId="2" xfId="0" applyNumberFormat="1" applyFont="1" applyFill="1" applyBorder="1" applyAlignment="1" applyProtection="1">
      <alignment horizontal="left" vertical="top"/>
    </xf>
    <xf numFmtId="0" fontId="40" fillId="0" borderId="2" xfId="0" applyNumberFormat="1" applyFont="1" applyFill="1" applyBorder="1" applyAlignment="1" applyProtection="1">
      <alignment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49" fontId="1" fillId="0" borderId="5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vertical="center" wrapText="1"/>
    </xf>
    <xf numFmtId="0" fontId="41" fillId="0" borderId="2" xfId="8" applyFont="1" applyBorder="1" applyAlignment="1">
      <alignment vertical="center" wrapText="1"/>
    </xf>
    <xf numFmtId="0" fontId="42" fillId="0" borderId="2" xfId="0" applyFont="1" applyBorder="1" applyAlignment="1">
      <alignment vertical="center" wrapText="1"/>
    </xf>
    <xf numFmtId="0" fontId="1" fillId="0" borderId="15" xfId="0" applyNumberFormat="1" applyFont="1" applyBorder="1" applyAlignment="1">
      <alignment vertical="center" textRotation="90" wrapText="1"/>
    </xf>
    <xf numFmtId="0" fontId="1" fillId="0" borderId="15" xfId="0" applyNumberFormat="1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0" borderId="20" xfId="0" applyFont="1" applyBorder="1" applyAlignment="1">
      <alignment horizontal="left" vertical="center" wrapText="1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9" fontId="23" fillId="0" borderId="2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center" wrapText="1"/>
    </xf>
    <xf numFmtId="49" fontId="22" fillId="0" borderId="16" xfId="0" applyNumberFormat="1" applyFont="1" applyBorder="1" applyAlignment="1">
      <alignment horizontal="right" vertical="center" wrapText="1"/>
    </xf>
    <xf numFmtId="49" fontId="3" fillId="0" borderId="6" xfId="0" applyNumberFormat="1" applyFont="1" applyBorder="1" applyAlignment="1">
      <alignment horizontal="right" vertical="top" wrapText="1"/>
    </xf>
    <xf numFmtId="49" fontId="22" fillId="0" borderId="2" xfId="0" applyNumberFormat="1" applyFont="1" applyBorder="1" applyAlignment="1">
      <alignment horizontal="right" vertical="center" wrapText="1"/>
    </xf>
    <xf numFmtId="49" fontId="22" fillId="0" borderId="4" xfId="0" applyNumberFormat="1" applyFont="1" applyBorder="1" applyAlignment="1">
      <alignment horizontal="right" vertical="center" wrapText="1"/>
    </xf>
    <xf numFmtId="49" fontId="3" fillId="0" borderId="5" xfId="0" applyNumberFormat="1" applyFont="1" applyBorder="1" applyAlignment="1">
      <alignment horizontal="right" vertical="center" wrapText="1"/>
    </xf>
    <xf numFmtId="49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20" fillId="0" borderId="2" xfId="8" applyFont="1" applyBorder="1" applyAlignment="1">
      <alignment vertical="center" wrapText="1"/>
    </xf>
    <xf numFmtId="0" fontId="48" fillId="0" borderId="2" xfId="0" applyNumberFormat="1" applyFont="1" applyFill="1" applyBorder="1" applyAlignment="1" applyProtection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48" fillId="0" borderId="2" xfId="0" applyNumberFormat="1" applyFont="1" applyFill="1" applyBorder="1" applyAlignment="1" applyProtection="1">
      <alignment vertical="center" wrapText="1"/>
    </xf>
    <xf numFmtId="0" fontId="48" fillId="0" borderId="0" xfId="0" applyFont="1" applyFill="1"/>
    <xf numFmtId="0" fontId="48" fillId="0" borderId="2" xfId="0" applyNumberFormat="1" applyFont="1" applyFill="1" applyBorder="1" applyAlignment="1" applyProtection="1"/>
    <xf numFmtId="49" fontId="14" fillId="0" borderId="2" xfId="0" applyNumberFormat="1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horizontal="right" vertical="center" wrapText="1"/>
    </xf>
    <xf numFmtId="0" fontId="8" fillId="4" borderId="2" xfId="0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horizontal="right" vertical="center" wrapText="1"/>
    </xf>
    <xf numFmtId="0" fontId="17" fillId="4" borderId="2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1" fillId="4" borderId="2" xfId="0" applyNumberFormat="1" applyFont="1" applyFill="1" applyBorder="1" applyAlignment="1">
      <alignment vertical="center" wrapText="1"/>
    </xf>
    <xf numFmtId="0" fontId="8" fillId="4" borderId="2" xfId="0" applyFont="1" applyFill="1" applyBorder="1" applyAlignment="1">
      <alignment horizontal="right" vertical="center" wrapText="1"/>
    </xf>
    <xf numFmtId="2" fontId="8" fillId="4" borderId="2" xfId="0" applyNumberFormat="1" applyFont="1" applyFill="1" applyBorder="1" applyAlignment="1">
      <alignment vertical="center" wrapText="1"/>
    </xf>
    <xf numFmtId="49" fontId="8" fillId="4" borderId="2" xfId="0" applyNumberFormat="1" applyFont="1" applyFill="1" applyBorder="1" applyAlignment="1">
      <alignment vertical="center" wrapText="1"/>
    </xf>
    <xf numFmtId="49" fontId="14" fillId="0" borderId="2" xfId="0" applyNumberFormat="1" applyFont="1" applyBorder="1" applyAlignment="1">
      <alignment horizontal="left" vertical="center" wrapText="1"/>
    </xf>
    <xf numFmtId="164" fontId="50" fillId="0" borderId="2" xfId="0" applyNumberFormat="1" applyFont="1" applyBorder="1" applyAlignment="1">
      <alignment vertical="center" wrapText="1"/>
    </xf>
    <xf numFmtId="0" fontId="51" fillId="0" borderId="2" xfId="2" applyFont="1" applyBorder="1" applyAlignment="1">
      <alignment vertical="center" wrapText="1"/>
    </xf>
    <xf numFmtId="0" fontId="52" fillId="2" borderId="2" xfId="0" applyFont="1" applyFill="1" applyBorder="1" applyAlignment="1">
      <alignment horizontal="right" vertical="top" wrapText="1"/>
    </xf>
    <xf numFmtId="0" fontId="52" fillId="2" borderId="2" xfId="0" applyFont="1" applyFill="1" applyBorder="1" applyAlignment="1">
      <alignment vertical="top" wrapText="1"/>
    </xf>
    <xf numFmtId="0" fontId="53" fillId="0" borderId="0" xfId="0" applyFont="1"/>
    <xf numFmtId="0" fontId="11" fillId="0" borderId="2" xfId="6" applyFont="1" applyBorder="1" applyAlignment="1">
      <alignment horizontal="right" vertical="top" wrapText="1"/>
    </xf>
    <xf numFmtId="0" fontId="29" fillId="0" borderId="2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164" fontId="56" fillId="0" borderId="2" xfId="0" applyNumberFormat="1" applyFont="1" applyBorder="1" applyAlignment="1">
      <alignment vertical="center" wrapText="1"/>
    </xf>
    <xf numFmtId="164" fontId="57" fillId="0" borderId="2" xfId="0" applyNumberFormat="1" applyFont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48" fillId="0" borderId="2" xfId="0" applyFont="1" applyBorder="1" applyAlignment="1">
      <alignment horizontal="right" vertical="center" wrapText="1"/>
    </xf>
    <xf numFmtId="49" fontId="48" fillId="0" borderId="2" xfId="0" applyNumberFormat="1" applyFont="1" applyBorder="1" applyAlignment="1">
      <alignment horizontal="right" vertical="center" wrapText="1"/>
    </xf>
    <xf numFmtId="164" fontId="48" fillId="0" borderId="2" xfId="0" applyNumberFormat="1" applyFont="1" applyBorder="1" applyAlignment="1">
      <alignment vertical="center" wrapText="1"/>
    </xf>
    <xf numFmtId="0" fontId="48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6" fillId="0" borderId="5" xfId="0" applyFont="1" applyBorder="1" applyAlignment="1">
      <alignment horizontal="center" vertical="center" textRotation="90" wrapText="1"/>
    </xf>
    <xf numFmtId="0" fontId="36" fillId="0" borderId="18" xfId="0" applyFont="1" applyBorder="1" applyAlignment="1">
      <alignment horizontal="center" vertical="center" textRotation="90" wrapText="1"/>
    </xf>
    <xf numFmtId="0" fontId="36" fillId="0" borderId="6" xfId="0" applyFont="1" applyBorder="1" applyAlignment="1">
      <alignment horizontal="center" vertical="center" textRotation="90" wrapText="1"/>
    </xf>
    <xf numFmtId="0" fontId="14" fillId="0" borderId="0" xfId="0" applyFont="1" applyAlignment="1">
      <alignment horizontal="left" vertical="center" wrapText="1"/>
    </xf>
    <xf numFmtId="0" fontId="3" fillId="0" borderId="18" xfId="0" applyFont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right" vertical="top" wrapText="1"/>
    </xf>
    <xf numFmtId="49" fontId="3" fillId="0" borderId="18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</cellXfs>
  <cellStyles count="9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Обычный 8" xfId="8"/>
    <cellStyle name="Обычный 9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95;&#1077;&#1090;/&#1073;&#1102;&#1076;&#1078;&#1077;&#1090;/2015/&#1041;&#1102;&#1076;&#1078;&#1077;&#1090;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и рік"/>
      <sheetName val="Доходи міс заг"/>
      <sheetName val="Доходи міс спец"/>
      <sheetName val="Фінансування рік"/>
      <sheetName val="Фінансування місяць"/>
      <sheetName val="Річний розпис"/>
      <sheetName val="Помісячний розпис заг"/>
      <sheetName val="Поміс.розпис спец"/>
      <sheetName val="зведений кошторис"/>
      <sheetName val="кошториси"/>
      <sheetName val="кошториси по ДНЗ"/>
      <sheetName val="план асигнувань ДНЗ"/>
      <sheetName val="План асигнувань"/>
      <sheetName val="Зведення показників"/>
      <sheetName val="Кошторис РФВ"/>
      <sheetName val="План асигнувань сп"/>
      <sheetName val="розподіл показників рік"/>
      <sheetName val="розподіл показників місяць"/>
      <sheetName val="аналіз"/>
      <sheetName val="енергоносії"/>
      <sheetName val="кредиторка"/>
      <sheetName val="Лист1"/>
      <sheetName val="Лист2"/>
      <sheetName val="Зміст"/>
    </sheetNames>
    <sheetDataSet>
      <sheetData sheetId="0">
        <row r="20">
          <cell r="C20">
            <v>58100</v>
          </cell>
        </row>
        <row r="23">
          <cell r="C23">
            <v>0</v>
          </cell>
        </row>
        <row r="24">
          <cell r="C24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66">
          <cell r="D66">
            <v>0</v>
          </cell>
        </row>
        <row r="80">
          <cell r="C80">
            <v>-621470</v>
          </cell>
          <cell r="D80">
            <v>621470</v>
          </cell>
        </row>
      </sheetData>
      <sheetData sheetId="1"/>
      <sheetData sheetId="2"/>
      <sheetData sheetId="3">
        <row r="20">
          <cell r="D20">
            <v>2168530</v>
          </cell>
        </row>
      </sheetData>
      <sheetData sheetId="4"/>
      <sheetData sheetId="5"/>
      <sheetData sheetId="6">
        <row r="18">
          <cell r="O18">
            <v>2586640</v>
          </cell>
        </row>
      </sheetData>
      <sheetData sheetId="7">
        <row r="17">
          <cell r="O17">
            <v>913580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workbookViewId="0">
      <selection activeCell="D79" sqref="D79"/>
    </sheetView>
  </sheetViews>
  <sheetFormatPr defaultRowHeight="15" x14ac:dyDescent="0.25"/>
  <cols>
    <col min="1" max="1" width="10.42578125" customWidth="1"/>
    <col min="2" max="2" width="51.140625" customWidth="1"/>
    <col min="3" max="3" width="9.5703125" customWidth="1"/>
    <col min="4" max="4" width="10.140625" customWidth="1"/>
    <col min="5" max="5" width="8.5703125" style="1" customWidth="1"/>
    <col min="6" max="6" width="8.7109375" customWidth="1"/>
  </cols>
  <sheetData>
    <row r="1" spans="1:6" s="15" customFormat="1" x14ac:dyDescent="0.25">
      <c r="C1" s="177" t="s">
        <v>0</v>
      </c>
      <c r="D1" s="177"/>
      <c r="E1" s="177"/>
      <c r="F1" s="177"/>
    </row>
    <row r="2" spans="1:6" s="15" customFormat="1" x14ac:dyDescent="0.25">
      <c r="C2" s="177" t="s">
        <v>210</v>
      </c>
      <c r="D2" s="177"/>
      <c r="E2" s="177"/>
      <c r="F2" s="177"/>
    </row>
    <row r="3" spans="1:6" s="15" customFormat="1" x14ac:dyDescent="0.25">
      <c r="C3" s="177" t="s">
        <v>211</v>
      </c>
      <c r="D3" s="177"/>
      <c r="E3" s="177"/>
      <c r="F3" s="177"/>
    </row>
    <row r="4" spans="1:6" s="15" customFormat="1" ht="3" customHeight="1" x14ac:dyDescent="0.25"/>
    <row r="5" spans="1:6" x14ac:dyDescent="0.25">
      <c r="A5" s="172" t="s">
        <v>30</v>
      </c>
      <c r="B5" s="172"/>
      <c r="C5" s="172"/>
      <c r="D5" s="172"/>
      <c r="E5" s="172"/>
      <c r="F5" s="172"/>
    </row>
    <row r="6" spans="1:6" x14ac:dyDescent="0.25">
      <c r="A6" s="172" t="s">
        <v>212</v>
      </c>
      <c r="B6" s="172"/>
      <c r="C6" s="172"/>
      <c r="D6" s="172"/>
      <c r="E6" s="172"/>
      <c r="F6" s="172"/>
    </row>
    <row r="7" spans="1:6" x14ac:dyDescent="0.25">
      <c r="A7" s="1"/>
      <c r="B7" s="1"/>
      <c r="C7" s="1"/>
      <c r="D7" s="1"/>
      <c r="E7" s="178" t="s">
        <v>71</v>
      </c>
      <c r="F7" s="178"/>
    </row>
    <row r="8" spans="1:6" s="16" customFormat="1" ht="12.75" customHeight="1" x14ac:dyDescent="0.2">
      <c r="A8" s="173" t="s">
        <v>1</v>
      </c>
      <c r="B8" s="173" t="s">
        <v>2</v>
      </c>
      <c r="C8" s="173" t="s">
        <v>33</v>
      </c>
      <c r="D8" s="173" t="s">
        <v>3</v>
      </c>
      <c r="E8" s="179" t="s">
        <v>4</v>
      </c>
      <c r="F8" s="180"/>
    </row>
    <row r="9" spans="1:6" s="16" customFormat="1" ht="38.25" x14ac:dyDescent="0.2">
      <c r="A9" s="174"/>
      <c r="B9" s="174"/>
      <c r="C9" s="174"/>
      <c r="D9" s="174"/>
      <c r="E9" s="66" t="s">
        <v>33</v>
      </c>
      <c r="F9" s="66" t="s">
        <v>72</v>
      </c>
    </row>
    <row r="10" spans="1:6" x14ac:dyDescent="0.25">
      <c r="A10" s="13">
        <v>1</v>
      </c>
      <c r="B10" s="13">
        <v>2</v>
      </c>
      <c r="C10" s="13">
        <v>3</v>
      </c>
      <c r="D10" s="13">
        <v>4</v>
      </c>
      <c r="E10" s="13">
        <v>5</v>
      </c>
      <c r="F10" s="13">
        <v>6</v>
      </c>
    </row>
    <row r="11" spans="1:6" s="93" customFormat="1" x14ac:dyDescent="0.25">
      <c r="A11" s="3">
        <v>10000000</v>
      </c>
      <c r="B11" s="68" t="s">
        <v>5</v>
      </c>
      <c r="C11" s="17">
        <f t="shared" ref="C11:C12" si="0">SUM(D11:E11)</f>
        <v>21390.7</v>
      </c>
      <c r="D11" s="17">
        <f>D12+D14+D18+D24+D30+D48</f>
        <v>21339.200000000001</v>
      </c>
      <c r="E11" s="17">
        <f t="shared" ref="E11:F11" si="1">E12+E14+E18+E24+E30+E48</f>
        <v>51.5</v>
      </c>
      <c r="F11" s="17">
        <f t="shared" si="1"/>
        <v>0</v>
      </c>
    </row>
    <row r="12" spans="1:6" ht="15.75" customHeight="1" x14ac:dyDescent="0.3">
      <c r="A12" s="69">
        <v>11020000</v>
      </c>
      <c r="B12" s="70" t="s">
        <v>73</v>
      </c>
      <c r="C12" s="19">
        <f t="shared" si="0"/>
        <v>10</v>
      </c>
      <c r="D12" s="91">
        <f>D13</f>
        <v>10</v>
      </c>
      <c r="E12" s="91">
        <f t="shared" ref="E12:F12" si="2">E13</f>
        <v>0</v>
      </c>
      <c r="F12" s="91">
        <f t="shared" si="2"/>
        <v>0</v>
      </c>
    </row>
    <row r="13" spans="1:6" ht="25.5" x14ac:dyDescent="0.25">
      <c r="A13" s="71">
        <v>11020200</v>
      </c>
      <c r="B13" s="71" t="s">
        <v>6</v>
      </c>
      <c r="C13" s="19">
        <f>SUM(D13:E13)</f>
        <v>10</v>
      </c>
      <c r="D13" s="19">
        <v>10</v>
      </c>
      <c r="E13" s="19"/>
      <c r="F13" s="19"/>
    </row>
    <row r="14" spans="1:6" s="93" customFormat="1" hidden="1" x14ac:dyDescent="0.25">
      <c r="A14" s="72">
        <v>12000000</v>
      </c>
      <c r="B14" s="73" t="s">
        <v>74</v>
      </c>
      <c r="C14" s="17">
        <f t="shared" ref="C14:C79" si="3">SUM(D14:E14)</f>
        <v>0</v>
      </c>
      <c r="D14" s="17">
        <f>D15</f>
        <v>0</v>
      </c>
      <c r="E14" s="17">
        <f t="shared" ref="E14:F14" si="4">E15</f>
        <v>0</v>
      </c>
      <c r="F14" s="17">
        <f t="shared" si="4"/>
        <v>0</v>
      </c>
    </row>
    <row r="15" spans="1:6" s="93" customFormat="1" ht="24.75" hidden="1" customHeight="1" x14ac:dyDescent="0.25">
      <c r="A15" s="74">
        <v>12020000</v>
      </c>
      <c r="B15" s="75" t="s">
        <v>75</v>
      </c>
      <c r="C15" s="17">
        <f t="shared" si="3"/>
        <v>0</v>
      </c>
      <c r="D15" s="17">
        <f>SUM(D16:D17)</f>
        <v>0</v>
      </c>
      <c r="E15" s="17">
        <f t="shared" ref="E15:F15" si="5">SUM(E16:E17)</f>
        <v>0</v>
      </c>
      <c r="F15" s="17">
        <f t="shared" si="5"/>
        <v>0</v>
      </c>
    </row>
    <row r="16" spans="1:6" ht="32.25" hidden="1" customHeight="1" x14ac:dyDescent="0.25">
      <c r="A16" s="11">
        <v>12020100</v>
      </c>
      <c r="B16" s="76" t="s">
        <v>76</v>
      </c>
      <c r="C16" s="19">
        <f t="shared" si="3"/>
        <v>0</v>
      </c>
      <c r="D16" s="19">
        <f>'[1]Доходи рік'!$C23/1000</f>
        <v>0</v>
      </c>
      <c r="E16" s="19"/>
      <c r="F16" s="19"/>
    </row>
    <row r="17" spans="1:6" ht="25.5" hidden="1" x14ac:dyDescent="0.25">
      <c r="A17" s="11">
        <v>12020200</v>
      </c>
      <c r="B17" s="76" t="s">
        <v>77</v>
      </c>
      <c r="C17" s="19">
        <f t="shared" si="3"/>
        <v>0</v>
      </c>
      <c r="D17" s="19">
        <f>'[1]Доходи рік'!$C24/1000</f>
        <v>0</v>
      </c>
      <c r="E17" s="19"/>
      <c r="F17" s="19"/>
    </row>
    <row r="18" spans="1:6" s="93" customFormat="1" ht="27" hidden="1" x14ac:dyDescent="0.3">
      <c r="A18" s="69">
        <v>13000000</v>
      </c>
      <c r="B18" s="70" t="s">
        <v>78</v>
      </c>
      <c r="C18" s="17">
        <f t="shared" si="3"/>
        <v>0</v>
      </c>
      <c r="D18" s="17">
        <f>D19</f>
        <v>0</v>
      </c>
      <c r="E18" s="17">
        <f t="shared" ref="E18:F18" si="6">E19</f>
        <v>0</v>
      </c>
      <c r="F18" s="17">
        <f t="shared" si="6"/>
        <v>0</v>
      </c>
    </row>
    <row r="19" spans="1:6" hidden="1" x14ac:dyDescent="0.25">
      <c r="A19" s="77">
        <v>13010000</v>
      </c>
      <c r="B19" s="78" t="s">
        <v>79</v>
      </c>
      <c r="C19" s="19">
        <f t="shared" si="3"/>
        <v>0</v>
      </c>
      <c r="D19" s="19">
        <f>SUM(D20:D23)</f>
        <v>0</v>
      </c>
      <c r="E19" s="19">
        <f t="shared" ref="E19:F19" si="7">SUM(E20:E23)</f>
        <v>0</v>
      </c>
      <c r="F19" s="19">
        <f t="shared" si="7"/>
        <v>0</v>
      </c>
    </row>
    <row r="20" spans="1:6" ht="51" hidden="1" x14ac:dyDescent="0.25">
      <c r="A20" s="77">
        <v>13010200</v>
      </c>
      <c r="B20" s="78" t="s">
        <v>80</v>
      </c>
      <c r="C20" s="19">
        <f t="shared" si="3"/>
        <v>0</v>
      </c>
      <c r="D20" s="19">
        <f>'[1]Доходи рік'!$C27/1000</f>
        <v>0</v>
      </c>
      <c r="E20" s="19"/>
      <c r="F20" s="19"/>
    </row>
    <row r="21" spans="1:6" ht="25.5" hidden="1" customHeight="1" x14ac:dyDescent="0.25">
      <c r="A21" s="77">
        <v>13020200</v>
      </c>
      <c r="B21" s="78" t="s">
        <v>81</v>
      </c>
      <c r="C21" s="19">
        <f t="shared" si="3"/>
        <v>0</v>
      </c>
      <c r="D21" s="19">
        <f>'[1]Доходи рік'!$C28/1000</f>
        <v>0</v>
      </c>
      <c r="E21" s="19"/>
      <c r="F21" s="19"/>
    </row>
    <row r="22" spans="1:6" ht="25.5" hidden="1" x14ac:dyDescent="0.25">
      <c r="A22" s="77">
        <v>13030200</v>
      </c>
      <c r="B22" s="78" t="s">
        <v>82</v>
      </c>
      <c r="C22" s="19">
        <f t="shared" si="3"/>
        <v>0</v>
      </c>
      <c r="D22" s="19">
        <f>'[1]Доходи рік'!$C29/1000</f>
        <v>0</v>
      </c>
      <c r="E22" s="19"/>
      <c r="F22" s="19"/>
    </row>
    <row r="23" spans="1:6" ht="25.5" hidden="1" x14ac:dyDescent="0.25">
      <c r="A23" s="77">
        <v>13030600</v>
      </c>
      <c r="B23" s="78" t="s">
        <v>83</v>
      </c>
      <c r="C23" s="19">
        <f t="shared" si="3"/>
        <v>0</v>
      </c>
      <c r="D23" s="19">
        <f>'[1]Доходи рік'!$C30/1000</f>
        <v>0</v>
      </c>
      <c r="E23" s="19"/>
      <c r="F23" s="19"/>
    </row>
    <row r="24" spans="1:6" s="93" customFormat="1" x14ac:dyDescent="0.25">
      <c r="A24" s="79">
        <v>14000000</v>
      </c>
      <c r="B24" s="73" t="s">
        <v>84</v>
      </c>
      <c r="C24" s="17">
        <f t="shared" si="3"/>
        <v>2614</v>
      </c>
      <c r="D24" s="17">
        <f>D29+D25+D27</f>
        <v>2614</v>
      </c>
      <c r="E24" s="17">
        <f t="shared" ref="E24:F24" si="8">E29+E25+E27</f>
        <v>0</v>
      </c>
      <c r="F24" s="17">
        <f t="shared" si="8"/>
        <v>0</v>
      </c>
    </row>
    <row r="25" spans="1:6" s="63" customFormat="1" ht="27" x14ac:dyDescent="0.25">
      <c r="A25" s="152">
        <v>14020000</v>
      </c>
      <c r="B25" s="152" t="s">
        <v>213</v>
      </c>
      <c r="C25" s="91">
        <f t="shared" si="3"/>
        <v>324</v>
      </c>
      <c r="D25" s="91">
        <f>D26</f>
        <v>324</v>
      </c>
      <c r="E25" s="91">
        <f t="shared" ref="E25:F25" si="9">E26</f>
        <v>0</v>
      </c>
      <c r="F25" s="91">
        <f t="shared" si="9"/>
        <v>0</v>
      </c>
    </row>
    <row r="26" spans="1:6" s="93" customFormat="1" x14ac:dyDescent="0.25">
      <c r="A26" s="71">
        <v>14021900</v>
      </c>
      <c r="B26" s="71" t="s">
        <v>214</v>
      </c>
      <c r="C26" s="19">
        <f t="shared" si="3"/>
        <v>324</v>
      </c>
      <c r="D26" s="19">
        <v>324</v>
      </c>
      <c r="E26" s="19"/>
      <c r="F26" s="19"/>
    </row>
    <row r="27" spans="1:6" s="63" customFormat="1" ht="27" x14ac:dyDescent="0.25">
      <c r="A27" s="152">
        <v>14030000</v>
      </c>
      <c r="B27" s="152" t="s">
        <v>215</v>
      </c>
      <c r="C27" s="91">
        <f t="shared" si="3"/>
        <v>1290</v>
      </c>
      <c r="D27" s="91">
        <f>D28</f>
        <v>1290</v>
      </c>
      <c r="E27" s="91">
        <f t="shared" ref="E27:F27" si="10">E28</f>
        <v>0</v>
      </c>
      <c r="F27" s="91">
        <f t="shared" si="10"/>
        <v>0</v>
      </c>
    </row>
    <row r="28" spans="1:6" s="93" customFormat="1" x14ac:dyDescent="0.25">
      <c r="A28" s="71">
        <v>14031900</v>
      </c>
      <c r="B28" s="71" t="s">
        <v>214</v>
      </c>
      <c r="C28" s="19">
        <f t="shared" si="3"/>
        <v>1290</v>
      </c>
      <c r="D28" s="19">
        <v>1290</v>
      </c>
      <c r="E28" s="19"/>
      <c r="F28" s="19"/>
    </row>
    <row r="29" spans="1:6" s="155" customFormat="1" ht="27" x14ac:dyDescent="0.25">
      <c r="A29" s="153">
        <v>14040000</v>
      </c>
      <c r="B29" s="154" t="s">
        <v>85</v>
      </c>
      <c r="C29" s="91">
        <f t="shared" si="3"/>
        <v>1000</v>
      </c>
      <c r="D29" s="91">
        <v>1000</v>
      </c>
      <c r="E29" s="91"/>
      <c r="F29" s="91"/>
    </row>
    <row r="30" spans="1:6" s="93" customFormat="1" ht="17.25" customHeight="1" x14ac:dyDescent="0.25">
      <c r="A30" s="41">
        <v>18000000</v>
      </c>
      <c r="B30" s="73" t="s">
        <v>86</v>
      </c>
      <c r="C30" s="17">
        <f t="shared" si="3"/>
        <v>18715.2</v>
      </c>
      <c r="D30" s="17">
        <f>D31+D42+D44</f>
        <v>18715.2</v>
      </c>
      <c r="E30" s="17">
        <f t="shared" ref="E30:F30" si="11">E31+E42+E44</f>
        <v>0</v>
      </c>
      <c r="F30" s="17">
        <f t="shared" si="11"/>
        <v>0</v>
      </c>
    </row>
    <row r="31" spans="1:6" x14ac:dyDescent="0.25">
      <c r="A31" s="11">
        <v>18010000</v>
      </c>
      <c r="B31" s="76" t="s">
        <v>87</v>
      </c>
      <c r="C31" s="19">
        <f t="shared" si="3"/>
        <v>10943</v>
      </c>
      <c r="D31" s="19">
        <f>SUM(D32:D41)</f>
        <v>10943</v>
      </c>
      <c r="E31" s="19">
        <f t="shared" ref="E31:F31" si="12">SUM(E32:E41)</f>
        <v>0</v>
      </c>
      <c r="F31" s="19">
        <f t="shared" si="12"/>
        <v>0</v>
      </c>
    </row>
    <row r="32" spans="1:6" s="1" customFormat="1" ht="38.25" x14ac:dyDescent="0.25">
      <c r="A32" s="11">
        <v>18010100</v>
      </c>
      <c r="B32" s="76" t="s">
        <v>88</v>
      </c>
      <c r="C32" s="19">
        <f t="shared" si="3"/>
        <v>12</v>
      </c>
      <c r="D32" s="19">
        <v>12</v>
      </c>
      <c r="E32" s="19"/>
      <c r="F32" s="19"/>
    </row>
    <row r="33" spans="1:6" ht="30" customHeight="1" x14ac:dyDescent="0.25">
      <c r="A33" s="11">
        <v>18010200</v>
      </c>
      <c r="B33" s="76" t="s">
        <v>89</v>
      </c>
      <c r="C33" s="19">
        <f t="shared" si="3"/>
        <v>330</v>
      </c>
      <c r="D33" s="19">
        <v>330</v>
      </c>
      <c r="E33" s="19"/>
      <c r="F33" s="19"/>
    </row>
    <row r="34" spans="1:6" ht="38.25" x14ac:dyDescent="0.25">
      <c r="A34" s="11">
        <v>18010300</v>
      </c>
      <c r="B34" s="76" t="s">
        <v>90</v>
      </c>
      <c r="C34" s="19">
        <f t="shared" si="3"/>
        <v>1505</v>
      </c>
      <c r="D34" s="19">
        <v>1505</v>
      </c>
      <c r="E34" s="19"/>
      <c r="F34" s="19"/>
    </row>
    <row r="35" spans="1:6" s="1" customFormat="1" ht="38.25" x14ac:dyDescent="0.25">
      <c r="A35" s="80">
        <v>18010400</v>
      </c>
      <c r="B35" s="76" t="s">
        <v>91</v>
      </c>
      <c r="C35" s="19">
        <f t="shared" si="3"/>
        <v>1286</v>
      </c>
      <c r="D35" s="19">
        <v>1286</v>
      </c>
      <c r="E35" s="19"/>
      <c r="F35" s="19"/>
    </row>
    <row r="36" spans="1:6" x14ac:dyDescent="0.25">
      <c r="A36" s="80">
        <v>18010500</v>
      </c>
      <c r="B36" s="76" t="s">
        <v>7</v>
      </c>
      <c r="C36" s="19">
        <f t="shared" si="3"/>
        <v>1735</v>
      </c>
      <c r="D36" s="19">
        <v>1735</v>
      </c>
      <c r="E36" s="19"/>
      <c r="F36" s="19"/>
    </row>
    <row r="37" spans="1:6" x14ac:dyDescent="0.25">
      <c r="A37" s="80">
        <v>18010600</v>
      </c>
      <c r="B37" s="76" t="s">
        <v>8</v>
      </c>
      <c r="C37" s="19">
        <f t="shared" si="3"/>
        <v>4200</v>
      </c>
      <c r="D37" s="19">
        <v>4200</v>
      </c>
      <c r="E37" s="19"/>
      <c r="F37" s="19"/>
    </row>
    <row r="38" spans="1:6" x14ac:dyDescent="0.25">
      <c r="A38" s="80">
        <v>18010700</v>
      </c>
      <c r="B38" s="76" t="s">
        <v>9</v>
      </c>
      <c r="C38" s="19">
        <f t="shared" si="3"/>
        <v>700</v>
      </c>
      <c r="D38" s="19">
        <v>700</v>
      </c>
      <c r="E38" s="19"/>
      <c r="F38" s="19"/>
    </row>
    <row r="39" spans="1:6" ht="15.75" customHeight="1" x14ac:dyDescent="0.25">
      <c r="A39" s="80">
        <v>18010900</v>
      </c>
      <c r="B39" s="80" t="s">
        <v>10</v>
      </c>
      <c r="C39" s="19">
        <f t="shared" si="3"/>
        <v>1025</v>
      </c>
      <c r="D39" s="19">
        <v>1025</v>
      </c>
      <c r="E39" s="19"/>
      <c r="F39" s="19"/>
    </row>
    <row r="40" spans="1:6" s="65" customFormat="1" ht="12.75" customHeight="1" x14ac:dyDescent="0.15">
      <c r="A40" s="47">
        <v>18011000</v>
      </c>
      <c r="B40" s="76" t="s">
        <v>92</v>
      </c>
      <c r="C40" s="19">
        <f t="shared" si="3"/>
        <v>100</v>
      </c>
      <c r="D40" s="19">
        <v>100</v>
      </c>
      <c r="E40" s="22"/>
      <c r="F40" s="22"/>
    </row>
    <row r="41" spans="1:6" s="65" customFormat="1" ht="15.75" customHeight="1" x14ac:dyDescent="0.15">
      <c r="A41" s="47">
        <v>18011100</v>
      </c>
      <c r="B41" s="76" t="s">
        <v>93</v>
      </c>
      <c r="C41" s="19">
        <f t="shared" si="3"/>
        <v>50</v>
      </c>
      <c r="D41" s="19">
        <v>50</v>
      </c>
      <c r="E41" s="67"/>
      <c r="F41" s="22"/>
    </row>
    <row r="42" spans="1:6" s="93" customFormat="1" x14ac:dyDescent="0.25">
      <c r="A42" s="81">
        <v>18030000</v>
      </c>
      <c r="B42" s="75" t="s">
        <v>94</v>
      </c>
      <c r="C42" s="17">
        <f t="shared" si="3"/>
        <v>2</v>
      </c>
      <c r="D42" s="94">
        <f>D43</f>
        <v>2</v>
      </c>
      <c r="E42" s="94">
        <f t="shared" ref="E42:F42" si="13">E43</f>
        <v>0</v>
      </c>
      <c r="F42" s="94">
        <f t="shared" si="13"/>
        <v>0</v>
      </c>
    </row>
    <row r="43" spans="1:6" x14ac:dyDescent="0.25">
      <c r="A43" s="47">
        <v>18030100</v>
      </c>
      <c r="B43" s="47" t="s">
        <v>11</v>
      </c>
      <c r="C43" s="19">
        <f t="shared" si="3"/>
        <v>2</v>
      </c>
      <c r="D43" s="19">
        <v>2</v>
      </c>
      <c r="E43" s="19"/>
      <c r="F43" s="19"/>
    </row>
    <row r="44" spans="1:6" s="93" customFormat="1" x14ac:dyDescent="0.25">
      <c r="A44" s="42">
        <v>18050000</v>
      </c>
      <c r="B44" s="42" t="s">
        <v>12</v>
      </c>
      <c r="C44" s="17">
        <f t="shared" si="3"/>
        <v>7770.2</v>
      </c>
      <c r="D44" s="17">
        <f>SUM(D45:D47)</f>
        <v>7770.2</v>
      </c>
      <c r="E44" s="17">
        <f t="shared" ref="E44:F44" si="14">SUM(E45:E47)</f>
        <v>0</v>
      </c>
      <c r="F44" s="17">
        <f t="shared" si="14"/>
        <v>0</v>
      </c>
    </row>
    <row r="45" spans="1:6" x14ac:dyDescent="0.25">
      <c r="A45" s="11">
        <v>18050300</v>
      </c>
      <c r="B45" s="11" t="s">
        <v>13</v>
      </c>
      <c r="C45" s="19">
        <f t="shared" si="3"/>
        <v>900</v>
      </c>
      <c r="D45" s="19">
        <v>900</v>
      </c>
      <c r="E45" s="19"/>
      <c r="F45" s="19"/>
    </row>
    <row r="46" spans="1:6" x14ac:dyDescent="0.25">
      <c r="A46" s="11">
        <v>18050400</v>
      </c>
      <c r="B46" s="11" t="s">
        <v>14</v>
      </c>
      <c r="C46" s="19">
        <f t="shared" si="3"/>
        <v>5520</v>
      </c>
      <c r="D46" s="19">
        <v>5520</v>
      </c>
      <c r="E46" s="19"/>
      <c r="F46" s="19"/>
    </row>
    <row r="47" spans="1:6" ht="51.75" customHeight="1" x14ac:dyDescent="0.25">
      <c r="A47" s="11">
        <v>18050500</v>
      </c>
      <c r="B47" s="76" t="s">
        <v>95</v>
      </c>
      <c r="C47" s="19">
        <f t="shared" si="3"/>
        <v>1350.2</v>
      </c>
      <c r="D47" s="19">
        <v>1350.2</v>
      </c>
      <c r="E47" s="19"/>
      <c r="F47" s="19"/>
    </row>
    <row r="48" spans="1:6" s="93" customFormat="1" x14ac:dyDescent="0.25">
      <c r="A48" s="41">
        <v>19000000</v>
      </c>
      <c r="B48" s="41" t="s">
        <v>96</v>
      </c>
      <c r="C48" s="17">
        <f t="shared" si="3"/>
        <v>51.5</v>
      </c>
      <c r="D48" s="17">
        <f>D49</f>
        <v>0</v>
      </c>
      <c r="E48" s="17">
        <f t="shared" ref="E48:F48" si="15">E49</f>
        <v>51.5</v>
      </c>
      <c r="F48" s="17">
        <f t="shared" si="15"/>
        <v>0</v>
      </c>
    </row>
    <row r="49" spans="1:6" s="93" customFormat="1" x14ac:dyDescent="0.25">
      <c r="A49" s="42">
        <v>19010000</v>
      </c>
      <c r="B49" s="42" t="s">
        <v>15</v>
      </c>
      <c r="C49" s="17">
        <f t="shared" si="3"/>
        <v>51.5</v>
      </c>
      <c r="D49" s="17">
        <f>SUM(D50:D52)</f>
        <v>0</v>
      </c>
      <c r="E49" s="17">
        <f t="shared" ref="E49:F49" si="16">SUM(E50:E52)</f>
        <v>51.5</v>
      </c>
      <c r="F49" s="17">
        <f t="shared" si="16"/>
        <v>0</v>
      </c>
    </row>
    <row r="50" spans="1:6" ht="25.5" x14ac:dyDescent="0.25">
      <c r="A50" s="11">
        <v>19010100</v>
      </c>
      <c r="B50" s="11" t="s">
        <v>16</v>
      </c>
      <c r="C50" s="19">
        <f t="shared" si="3"/>
        <v>43</v>
      </c>
      <c r="D50" s="19"/>
      <c r="E50" s="19">
        <v>43</v>
      </c>
      <c r="F50" s="19"/>
    </row>
    <row r="51" spans="1:6" ht="25.5" x14ac:dyDescent="0.25">
      <c r="A51" s="11">
        <v>19010200</v>
      </c>
      <c r="B51" s="11" t="s">
        <v>17</v>
      </c>
      <c r="C51" s="19">
        <f t="shared" si="3"/>
        <v>0</v>
      </c>
      <c r="D51" s="19"/>
      <c r="E51" s="19"/>
      <c r="F51" s="19"/>
    </row>
    <row r="52" spans="1:6" ht="38.25" x14ac:dyDescent="0.25">
      <c r="A52" s="11">
        <v>19010300</v>
      </c>
      <c r="B52" s="11" t="s">
        <v>97</v>
      </c>
      <c r="C52" s="19">
        <f t="shared" si="3"/>
        <v>8.5</v>
      </c>
      <c r="D52" s="19"/>
      <c r="E52" s="19">
        <v>8.5</v>
      </c>
      <c r="F52" s="19"/>
    </row>
    <row r="53" spans="1:6" s="93" customFormat="1" ht="18" customHeight="1" x14ac:dyDescent="0.25">
      <c r="A53" s="82">
        <v>20000000</v>
      </c>
      <c r="B53" s="83" t="s">
        <v>18</v>
      </c>
      <c r="C53" s="17">
        <f t="shared" si="3"/>
        <v>2315.5</v>
      </c>
      <c r="D53" s="17">
        <f>D54+D64+D67+D70+D60</f>
        <v>1067.3000000000002</v>
      </c>
      <c r="E53" s="17">
        <f>E54+E64+E67+E70</f>
        <v>1248.2</v>
      </c>
      <c r="F53" s="17">
        <f>F54+F64+F67+F70</f>
        <v>0</v>
      </c>
    </row>
    <row r="54" spans="1:6" s="93" customFormat="1" ht="15.75" customHeight="1" x14ac:dyDescent="0.25">
      <c r="A54" s="84">
        <v>21000000</v>
      </c>
      <c r="B54" s="85" t="s">
        <v>98</v>
      </c>
      <c r="C54" s="17">
        <f t="shared" si="3"/>
        <v>61</v>
      </c>
      <c r="D54" s="17">
        <f>D55+D57</f>
        <v>61</v>
      </c>
      <c r="E54" s="17">
        <f t="shared" ref="E54:F54" si="17">E55+E57</f>
        <v>0</v>
      </c>
      <c r="F54" s="17">
        <f t="shared" si="17"/>
        <v>0</v>
      </c>
    </row>
    <row r="55" spans="1:6" s="93" customFormat="1" ht="67.5" customHeight="1" x14ac:dyDescent="0.25">
      <c r="A55" s="84">
        <v>21010000</v>
      </c>
      <c r="B55" s="73" t="s">
        <v>99</v>
      </c>
      <c r="C55" s="17">
        <f t="shared" si="3"/>
        <v>25</v>
      </c>
      <c r="D55" s="17">
        <f>D56</f>
        <v>25</v>
      </c>
      <c r="E55" s="17">
        <f t="shared" ref="E55:F55" si="18">E56</f>
        <v>0</v>
      </c>
      <c r="F55" s="17">
        <f t="shared" si="18"/>
        <v>0</v>
      </c>
    </row>
    <row r="56" spans="1:6" ht="38.25" x14ac:dyDescent="0.25">
      <c r="A56" s="48">
        <v>21010300</v>
      </c>
      <c r="B56" s="86" t="s">
        <v>100</v>
      </c>
      <c r="C56" s="19">
        <f t="shared" si="3"/>
        <v>25</v>
      </c>
      <c r="D56" s="19">
        <v>25</v>
      </c>
      <c r="E56" s="19"/>
      <c r="F56" s="19"/>
    </row>
    <row r="57" spans="1:6" s="1" customFormat="1" x14ac:dyDescent="0.25">
      <c r="A57" s="156">
        <v>21080000</v>
      </c>
      <c r="B57" s="157" t="s">
        <v>23</v>
      </c>
      <c r="C57" s="19">
        <f t="shared" si="3"/>
        <v>36</v>
      </c>
      <c r="D57" s="19">
        <f>SUM(D58:D59)</f>
        <v>36</v>
      </c>
      <c r="E57" s="19"/>
      <c r="F57" s="19"/>
    </row>
    <row r="58" spans="1:6" s="93" customFormat="1" x14ac:dyDescent="0.25">
      <c r="A58" s="133">
        <v>21081100</v>
      </c>
      <c r="B58" s="133" t="s">
        <v>19</v>
      </c>
      <c r="C58" s="19">
        <f t="shared" si="3"/>
        <v>12</v>
      </c>
      <c r="D58" s="19">
        <v>12</v>
      </c>
      <c r="E58" s="19"/>
      <c r="F58" s="19"/>
    </row>
    <row r="59" spans="1:6" s="93" customFormat="1" ht="76.5" x14ac:dyDescent="0.25">
      <c r="A59" s="133">
        <v>21081500</v>
      </c>
      <c r="B59" s="133" t="s">
        <v>216</v>
      </c>
      <c r="C59" s="19">
        <f t="shared" si="3"/>
        <v>24</v>
      </c>
      <c r="D59" s="18">
        <v>24</v>
      </c>
      <c r="E59" s="17"/>
      <c r="F59" s="17"/>
    </row>
    <row r="60" spans="1:6" s="93" customFormat="1" x14ac:dyDescent="0.25">
      <c r="A60" s="12">
        <v>22010000</v>
      </c>
      <c r="B60" s="12" t="s">
        <v>163</v>
      </c>
      <c r="C60" s="18">
        <f t="shared" si="3"/>
        <v>782.7</v>
      </c>
      <c r="D60" s="18">
        <f>SUM(D61:D63)</f>
        <v>782.7</v>
      </c>
      <c r="E60" s="17"/>
      <c r="F60" s="17"/>
    </row>
    <row r="61" spans="1:6" s="93" customFormat="1" x14ac:dyDescent="0.25">
      <c r="A61" s="133">
        <v>22012500</v>
      </c>
      <c r="B61" s="133" t="s">
        <v>164</v>
      </c>
      <c r="C61" s="18">
        <f t="shared" si="3"/>
        <v>613</v>
      </c>
      <c r="D61" s="19">
        <v>613</v>
      </c>
      <c r="E61" s="17"/>
      <c r="F61" s="17"/>
    </row>
    <row r="62" spans="1:6" s="93" customFormat="1" ht="25.5" x14ac:dyDescent="0.25">
      <c r="A62" s="133">
        <v>22012600</v>
      </c>
      <c r="B62" s="133" t="s">
        <v>166</v>
      </c>
      <c r="C62" s="18">
        <f t="shared" si="3"/>
        <v>135.69999999999999</v>
      </c>
      <c r="D62" s="18">
        <v>135.69999999999999</v>
      </c>
      <c r="E62" s="17"/>
      <c r="F62" s="17"/>
    </row>
    <row r="63" spans="1:6" s="93" customFormat="1" ht="65.25" customHeight="1" x14ac:dyDescent="0.25">
      <c r="A63" s="133">
        <v>22012900</v>
      </c>
      <c r="B63" s="133" t="s">
        <v>167</v>
      </c>
      <c r="C63" s="18">
        <f t="shared" si="3"/>
        <v>34</v>
      </c>
      <c r="D63" s="18">
        <v>34</v>
      </c>
      <c r="E63" s="17"/>
      <c r="F63" s="17"/>
    </row>
    <row r="64" spans="1:6" s="93" customFormat="1" ht="12.75" customHeight="1" x14ac:dyDescent="0.25">
      <c r="A64" s="87">
        <v>22090000</v>
      </c>
      <c r="B64" s="87" t="s">
        <v>20</v>
      </c>
      <c r="C64" s="17">
        <f t="shared" si="3"/>
        <v>211.6</v>
      </c>
      <c r="D64" s="17">
        <f t="shared" ref="D64:F64" si="19">SUM(D65:D66)</f>
        <v>211.6</v>
      </c>
      <c r="E64" s="17">
        <f t="shared" si="19"/>
        <v>0</v>
      </c>
      <c r="F64" s="17">
        <f t="shared" si="19"/>
        <v>0</v>
      </c>
    </row>
    <row r="65" spans="1:6" s="1" customFormat="1" ht="38.25" x14ac:dyDescent="0.25">
      <c r="A65" s="61">
        <v>22090100</v>
      </c>
      <c r="B65" s="61" t="s">
        <v>21</v>
      </c>
      <c r="C65" s="19">
        <f t="shared" si="3"/>
        <v>202</v>
      </c>
      <c r="D65" s="19">
        <v>202</v>
      </c>
      <c r="E65" s="19"/>
      <c r="F65" s="19"/>
    </row>
    <row r="66" spans="1:6" ht="29.25" customHeight="1" x14ac:dyDescent="0.25">
      <c r="A66" s="61">
        <v>22090400</v>
      </c>
      <c r="B66" s="61" t="s">
        <v>22</v>
      </c>
      <c r="C66" s="19">
        <f t="shared" si="3"/>
        <v>9.6</v>
      </c>
      <c r="D66" s="19">
        <v>9.6</v>
      </c>
      <c r="E66" s="19"/>
      <c r="F66" s="19"/>
    </row>
    <row r="67" spans="1:6" s="93" customFormat="1" x14ac:dyDescent="0.25">
      <c r="A67" s="87">
        <v>24060000</v>
      </c>
      <c r="B67" s="87" t="s">
        <v>101</v>
      </c>
      <c r="C67" s="17">
        <f t="shared" si="3"/>
        <v>12</v>
      </c>
      <c r="D67" s="17">
        <f t="shared" ref="D67:F67" si="20">D68+D69</f>
        <v>12</v>
      </c>
      <c r="E67" s="17">
        <f t="shared" si="20"/>
        <v>0</v>
      </c>
      <c r="F67" s="17">
        <f t="shared" si="20"/>
        <v>0</v>
      </c>
    </row>
    <row r="68" spans="1:6" s="93" customFormat="1" x14ac:dyDescent="0.25">
      <c r="A68" s="88">
        <v>24060300</v>
      </c>
      <c r="B68" s="88" t="s">
        <v>23</v>
      </c>
      <c r="C68" s="18">
        <f t="shared" si="3"/>
        <v>12</v>
      </c>
      <c r="D68" s="18">
        <v>12</v>
      </c>
      <c r="E68" s="17"/>
      <c r="F68" s="17"/>
    </row>
    <row r="69" spans="1:6" ht="38.25" x14ac:dyDescent="0.25">
      <c r="A69" s="48">
        <v>24062100</v>
      </c>
      <c r="B69" s="11" t="s">
        <v>65</v>
      </c>
      <c r="C69" s="19">
        <f t="shared" si="3"/>
        <v>0</v>
      </c>
      <c r="D69" s="19">
        <f>'[1]Доходи рік'!C66/1000</f>
        <v>0</v>
      </c>
      <c r="E69" s="19">
        <f>'[1]Доходи рік'!D66/1000</f>
        <v>0</v>
      </c>
      <c r="F69" s="19"/>
    </row>
    <row r="70" spans="1:6" s="63" customFormat="1" x14ac:dyDescent="0.25">
      <c r="A70" s="41">
        <v>25000000</v>
      </c>
      <c r="B70" s="41" t="s">
        <v>24</v>
      </c>
      <c r="C70" s="17">
        <f t="shared" si="3"/>
        <v>1248.2</v>
      </c>
      <c r="D70" s="18">
        <f t="shared" ref="D70:F70" si="21">D71+D74</f>
        <v>0</v>
      </c>
      <c r="E70" s="18">
        <f t="shared" si="21"/>
        <v>1248.2</v>
      </c>
      <c r="F70" s="18">
        <f t="shared" si="21"/>
        <v>0</v>
      </c>
    </row>
    <row r="71" spans="1:6" s="93" customFormat="1" ht="27" customHeight="1" x14ac:dyDescent="0.25">
      <c r="A71" s="42">
        <v>25010000</v>
      </c>
      <c r="B71" s="89" t="s">
        <v>25</v>
      </c>
      <c r="C71" s="17">
        <f t="shared" si="3"/>
        <v>1190</v>
      </c>
      <c r="D71" s="17">
        <f t="shared" ref="D71:F71" si="22">SUM(D72:D73)</f>
        <v>0</v>
      </c>
      <c r="E71" s="17">
        <f t="shared" si="22"/>
        <v>1190</v>
      </c>
      <c r="F71" s="17">
        <f t="shared" si="22"/>
        <v>0</v>
      </c>
    </row>
    <row r="72" spans="1:6" s="1" customFormat="1" ht="25.5" x14ac:dyDescent="0.25">
      <c r="A72" s="11">
        <v>25010100</v>
      </c>
      <c r="B72" s="90" t="s">
        <v>26</v>
      </c>
      <c r="C72" s="19">
        <f t="shared" si="3"/>
        <v>1100</v>
      </c>
      <c r="D72" s="19"/>
      <c r="E72" s="19">
        <v>1100</v>
      </c>
      <c r="F72" s="19"/>
    </row>
    <row r="73" spans="1:6" ht="25.5" x14ac:dyDescent="0.25">
      <c r="A73" s="11">
        <v>25010200</v>
      </c>
      <c r="B73" s="90" t="s">
        <v>27</v>
      </c>
      <c r="C73" s="19">
        <f t="shared" si="3"/>
        <v>90</v>
      </c>
      <c r="D73" s="19"/>
      <c r="E73" s="19">
        <v>90</v>
      </c>
      <c r="F73" s="19"/>
    </row>
    <row r="74" spans="1:6" s="93" customFormat="1" x14ac:dyDescent="0.25">
      <c r="A74" s="42">
        <v>25020000</v>
      </c>
      <c r="B74" s="89" t="s">
        <v>69</v>
      </c>
      <c r="C74" s="17">
        <f t="shared" si="3"/>
        <v>58.2</v>
      </c>
      <c r="D74" s="17">
        <f>SUM(D75:D76)</f>
        <v>0</v>
      </c>
      <c r="E74" s="17">
        <f t="shared" ref="E74:F74" si="23">SUM(E75:E76)</f>
        <v>58.2</v>
      </c>
      <c r="F74" s="17">
        <f t="shared" si="23"/>
        <v>0</v>
      </c>
    </row>
    <row r="75" spans="1:6" s="92" customFormat="1" hidden="1" x14ac:dyDescent="0.25">
      <c r="A75" s="11">
        <v>25020100</v>
      </c>
      <c r="B75" s="90" t="s">
        <v>130</v>
      </c>
      <c r="C75" s="19">
        <f t="shared" si="3"/>
        <v>0</v>
      </c>
      <c r="D75" s="19"/>
      <c r="E75" s="19">
        <f>'[1]Доходи рік'!D72/1000</f>
        <v>0</v>
      </c>
      <c r="F75" s="19"/>
    </row>
    <row r="76" spans="1:6" ht="38.25" x14ac:dyDescent="0.25">
      <c r="A76" s="11">
        <v>25020200</v>
      </c>
      <c r="B76" s="90" t="s">
        <v>70</v>
      </c>
      <c r="C76" s="19">
        <f t="shared" si="3"/>
        <v>58.2</v>
      </c>
      <c r="D76" s="19"/>
      <c r="E76" s="19">
        <v>58.2</v>
      </c>
      <c r="F76" s="19"/>
    </row>
    <row r="77" spans="1:6" s="93" customFormat="1" x14ac:dyDescent="0.25">
      <c r="A77" s="87">
        <v>41030000</v>
      </c>
      <c r="B77" s="87" t="s">
        <v>102</v>
      </c>
      <c r="C77" s="17">
        <f>SUM(D77:E77)</f>
        <v>11977.3</v>
      </c>
      <c r="D77" s="17">
        <f t="shared" ref="D77:F77" si="24">D78</f>
        <v>11977.3</v>
      </c>
      <c r="E77" s="17">
        <f t="shared" si="24"/>
        <v>0</v>
      </c>
      <c r="F77" s="17">
        <f t="shared" si="24"/>
        <v>0</v>
      </c>
    </row>
    <row r="78" spans="1:6" x14ac:dyDescent="0.25">
      <c r="A78" s="61">
        <v>41035000</v>
      </c>
      <c r="B78" s="61" t="s">
        <v>103</v>
      </c>
      <c r="C78" s="19">
        <f t="shared" si="3"/>
        <v>11977.3</v>
      </c>
      <c r="D78" s="19">
        <v>11977.3</v>
      </c>
      <c r="E78" s="19"/>
      <c r="F78" s="19"/>
    </row>
    <row r="79" spans="1:6" s="93" customFormat="1" ht="15" customHeight="1" x14ac:dyDescent="0.25">
      <c r="A79" s="12"/>
      <c r="B79" s="41" t="s">
        <v>104</v>
      </c>
      <c r="C79" s="17">
        <f t="shared" si="3"/>
        <v>35683.5</v>
      </c>
      <c r="D79" s="17">
        <f>D11+D53+D77</f>
        <v>34383.800000000003</v>
      </c>
      <c r="E79" s="17">
        <f>E11+E53+E77</f>
        <v>1299.7</v>
      </c>
      <c r="F79" s="17">
        <f>F11+F53+F77</f>
        <v>0</v>
      </c>
    </row>
    <row r="80" spans="1:6" s="93" customFormat="1" ht="24" hidden="1" customHeight="1" x14ac:dyDescent="0.25">
      <c r="A80" s="115">
        <v>208400</v>
      </c>
      <c r="B80" s="116" t="s">
        <v>131</v>
      </c>
      <c r="C80" s="17">
        <f>SUM(D80:E80)</f>
        <v>0</v>
      </c>
      <c r="D80" s="19">
        <f>'[1]Доходи рік'!$C80/1000</f>
        <v>-621.47</v>
      </c>
      <c r="E80" s="19">
        <f>'[1]Доходи рік'!D80/1000</f>
        <v>621.47</v>
      </c>
      <c r="F80" s="17">
        <f>E80</f>
        <v>621.47</v>
      </c>
    </row>
    <row r="81" spans="1:6" ht="18" customHeight="1" x14ac:dyDescent="0.25">
      <c r="D81" s="92"/>
      <c r="E81" s="92"/>
      <c r="F81" s="92"/>
    </row>
    <row r="82" spans="1:6" ht="16.5" customHeight="1" thickBot="1" x14ac:dyDescent="0.3">
      <c r="A82" s="1"/>
      <c r="B82" s="2" t="s">
        <v>105</v>
      </c>
      <c r="C82" s="175"/>
      <c r="D82" s="175"/>
      <c r="E82" s="175" t="s">
        <v>168</v>
      </c>
      <c r="F82" s="175"/>
    </row>
    <row r="83" spans="1:6" x14ac:dyDescent="0.25">
      <c r="A83" s="1"/>
      <c r="B83" s="10"/>
      <c r="C83" s="171" t="s">
        <v>129</v>
      </c>
      <c r="D83" s="171"/>
      <c r="E83" s="176" t="s">
        <v>28</v>
      </c>
      <c r="F83" s="176"/>
    </row>
  </sheetData>
  <mergeCells count="15">
    <mergeCell ref="C1:F1"/>
    <mergeCell ref="C2:F2"/>
    <mergeCell ref="C3:F3"/>
    <mergeCell ref="C82:D82"/>
    <mergeCell ref="E7:F7"/>
    <mergeCell ref="E8:F8"/>
    <mergeCell ref="D8:D9"/>
    <mergeCell ref="C83:D83"/>
    <mergeCell ref="A5:F5"/>
    <mergeCell ref="A6:F6"/>
    <mergeCell ref="A8:A9"/>
    <mergeCell ref="B8:B9"/>
    <mergeCell ref="C8:C9"/>
    <mergeCell ref="E82:F82"/>
    <mergeCell ref="E83:F83"/>
  </mergeCells>
  <pageMargins left="0.31496062992125984" right="0.11811023622047245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workbookViewId="0">
      <selection activeCell="K30" sqref="K30"/>
    </sheetView>
  </sheetViews>
  <sheetFormatPr defaultRowHeight="13.5" x14ac:dyDescent="0.25"/>
  <cols>
    <col min="1" max="1" width="10.5703125" style="2" customWidth="1"/>
    <col min="2" max="2" width="40.7109375" style="2" customWidth="1"/>
    <col min="3" max="6" width="10.28515625" style="2" customWidth="1"/>
    <col min="7" max="16384" width="9.140625" style="2"/>
  </cols>
  <sheetData>
    <row r="1" spans="1:6" ht="13.5" customHeight="1" x14ac:dyDescent="0.25">
      <c r="C1" s="177" t="s">
        <v>52</v>
      </c>
      <c r="D1" s="177"/>
      <c r="E1" s="177"/>
      <c r="F1" s="177"/>
    </row>
    <row r="2" spans="1:6" ht="13.5" customHeight="1" x14ac:dyDescent="0.25">
      <c r="C2" s="177" t="s">
        <v>217</v>
      </c>
      <c r="D2" s="177"/>
      <c r="E2" s="177"/>
      <c r="F2" s="177"/>
    </row>
    <row r="3" spans="1:6" ht="13.5" customHeight="1" x14ac:dyDescent="0.25">
      <c r="C3" s="177" t="s">
        <v>211</v>
      </c>
      <c r="D3" s="177"/>
      <c r="E3" s="177"/>
      <c r="F3" s="177"/>
    </row>
    <row r="6" spans="1:6" ht="15" x14ac:dyDescent="0.25">
      <c r="A6" s="186" t="s">
        <v>110</v>
      </c>
      <c r="B6" s="186"/>
      <c r="C6" s="186"/>
      <c r="D6" s="186"/>
      <c r="E6" s="186"/>
      <c r="F6" s="186"/>
    </row>
    <row r="7" spans="1:6" ht="15" x14ac:dyDescent="0.25">
      <c r="A7" s="186" t="s">
        <v>212</v>
      </c>
      <c r="B7" s="186"/>
      <c r="C7" s="186"/>
      <c r="D7" s="186"/>
      <c r="E7" s="186"/>
      <c r="F7" s="186"/>
    </row>
    <row r="8" spans="1:6" x14ac:dyDescent="0.25">
      <c r="A8" s="187"/>
      <c r="B8" s="187"/>
      <c r="C8" s="187"/>
      <c r="D8" s="187"/>
      <c r="E8" s="187"/>
      <c r="F8" s="187"/>
    </row>
    <row r="9" spans="1:6" ht="3" customHeight="1" x14ac:dyDescent="0.25"/>
    <row r="10" spans="1:6" hidden="1" x14ac:dyDescent="0.25"/>
    <row r="11" spans="1:6" hidden="1" x14ac:dyDescent="0.25"/>
    <row r="12" spans="1:6" x14ac:dyDescent="0.25">
      <c r="E12" s="178" t="s">
        <v>111</v>
      </c>
      <c r="F12" s="178"/>
    </row>
    <row r="13" spans="1:6" ht="13.5" customHeight="1" x14ac:dyDescent="0.25">
      <c r="A13" s="184" t="s">
        <v>1</v>
      </c>
      <c r="B13" s="184" t="s">
        <v>112</v>
      </c>
      <c r="C13" s="184" t="s">
        <v>33</v>
      </c>
      <c r="D13" s="184" t="s">
        <v>3</v>
      </c>
      <c r="E13" s="182" t="s">
        <v>4</v>
      </c>
      <c r="F13" s="183"/>
    </row>
    <row r="14" spans="1:6" ht="40.5" x14ac:dyDescent="0.25">
      <c r="A14" s="185"/>
      <c r="B14" s="185"/>
      <c r="C14" s="185"/>
      <c r="D14" s="185"/>
      <c r="E14" s="95" t="s">
        <v>33</v>
      </c>
      <c r="F14" s="95" t="s">
        <v>106</v>
      </c>
    </row>
    <row r="15" spans="1:6" s="96" customFormat="1" ht="15.75" x14ac:dyDescent="0.25">
      <c r="A15" s="101"/>
      <c r="B15" s="102" t="s">
        <v>113</v>
      </c>
      <c r="C15" s="17">
        <f>C23</f>
        <v>0</v>
      </c>
      <c r="D15" s="17">
        <f t="shared" ref="D15:F15" si="0">D23</f>
        <v>-3039.9000000000051</v>
      </c>
      <c r="E15" s="17">
        <f t="shared" si="0"/>
        <v>3039.9000000000051</v>
      </c>
      <c r="F15" s="17">
        <f t="shared" si="0"/>
        <v>3039.9000000000051</v>
      </c>
    </row>
    <row r="16" spans="1:6" s="96" customFormat="1" ht="28.5" hidden="1" x14ac:dyDescent="0.25">
      <c r="A16" s="103">
        <v>400000</v>
      </c>
      <c r="B16" s="104" t="s">
        <v>114</v>
      </c>
      <c r="C16" s="17">
        <f>C17</f>
        <v>0</v>
      </c>
      <c r="D16" s="9">
        <f t="shared" ref="D16:F16" si="1">D17</f>
        <v>0</v>
      </c>
      <c r="E16" s="9">
        <f t="shared" si="1"/>
        <v>0</v>
      </c>
      <c r="F16" s="9">
        <f t="shared" si="1"/>
        <v>0</v>
      </c>
    </row>
    <row r="17" spans="1:6" ht="15" hidden="1" x14ac:dyDescent="0.25">
      <c r="A17" s="105">
        <v>401000</v>
      </c>
      <c r="B17" s="106" t="s">
        <v>115</v>
      </c>
      <c r="C17" s="19"/>
      <c r="D17" s="95"/>
      <c r="E17" s="95"/>
      <c r="F17" s="95"/>
    </row>
    <row r="18" spans="1:6" s="96" customFormat="1" ht="15" hidden="1" x14ac:dyDescent="0.25">
      <c r="A18" s="107">
        <v>401100</v>
      </c>
      <c r="B18" s="108" t="s">
        <v>116</v>
      </c>
      <c r="C18" s="17"/>
      <c r="D18" s="9"/>
      <c r="E18" s="9"/>
      <c r="F18" s="9"/>
    </row>
    <row r="19" spans="1:6" ht="15" hidden="1" x14ac:dyDescent="0.25">
      <c r="A19" s="107">
        <v>401200</v>
      </c>
      <c r="B19" s="108" t="s">
        <v>117</v>
      </c>
      <c r="C19" s="19"/>
      <c r="D19" s="95"/>
      <c r="E19" s="95"/>
      <c r="F19" s="95"/>
    </row>
    <row r="20" spans="1:6" s="96" customFormat="1" ht="15" hidden="1" customHeight="1" x14ac:dyDescent="0.25">
      <c r="A20" s="105">
        <v>402000</v>
      </c>
      <c r="B20" s="106" t="s">
        <v>118</v>
      </c>
      <c r="C20" s="17"/>
      <c r="D20" s="9"/>
      <c r="E20" s="9"/>
      <c r="F20" s="9"/>
    </row>
    <row r="21" spans="1:6" s="96" customFormat="1" ht="15" hidden="1" x14ac:dyDescent="0.25">
      <c r="A21" s="107">
        <v>402100</v>
      </c>
      <c r="B21" s="108" t="s">
        <v>119</v>
      </c>
      <c r="C21" s="17"/>
      <c r="D21" s="9"/>
      <c r="E21" s="9"/>
      <c r="F21" s="9"/>
    </row>
    <row r="22" spans="1:6" s="98" customFormat="1" ht="15" hidden="1" x14ac:dyDescent="0.25">
      <c r="A22" s="107">
        <v>402200</v>
      </c>
      <c r="B22" s="108" t="s">
        <v>120</v>
      </c>
      <c r="C22" s="91"/>
      <c r="D22" s="97"/>
      <c r="E22" s="97"/>
      <c r="F22" s="97"/>
    </row>
    <row r="23" spans="1:6" s="132" customFormat="1" ht="14.25" x14ac:dyDescent="0.25">
      <c r="A23" s="103">
        <v>200000</v>
      </c>
      <c r="B23" s="104" t="s">
        <v>161</v>
      </c>
      <c r="C23" s="19">
        <f t="shared" ref="C23:C25" si="2">D23+E23</f>
        <v>0</v>
      </c>
      <c r="D23" s="18">
        <f>D24</f>
        <v>-3039.9000000000051</v>
      </c>
      <c r="E23" s="18">
        <f t="shared" ref="E23:F23" si="3">E24</f>
        <v>3039.9000000000051</v>
      </c>
      <c r="F23" s="18">
        <f t="shared" si="3"/>
        <v>3039.9000000000051</v>
      </c>
    </row>
    <row r="24" spans="1:6" s="98" customFormat="1" ht="30" x14ac:dyDescent="0.25">
      <c r="A24" s="105">
        <v>208000</v>
      </c>
      <c r="B24" s="106" t="s">
        <v>162</v>
      </c>
      <c r="C24" s="19">
        <f t="shared" si="2"/>
        <v>0</v>
      </c>
      <c r="D24" s="91">
        <f>SUM(D25:D26)</f>
        <v>-3039.9000000000051</v>
      </c>
      <c r="E24" s="91">
        <f t="shared" ref="E24:F24" si="4">SUM(E25:E26)</f>
        <v>3039.9000000000051</v>
      </c>
      <c r="F24" s="91">
        <f t="shared" si="4"/>
        <v>3039.9000000000051</v>
      </c>
    </row>
    <row r="25" spans="1:6" s="98" customFormat="1" ht="15" x14ac:dyDescent="0.25">
      <c r="A25" s="107">
        <v>208100</v>
      </c>
      <c r="B25" s="108" t="s">
        <v>107</v>
      </c>
      <c r="C25" s="19">
        <f t="shared" si="2"/>
        <v>0</v>
      </c>
      <c r="D25" s="91"/>
      <c r="E25" s="19"/>
      <c r="F25" s="91"/>
    </row>
    <row r="26" spans="1:6" ht="45" x14ac:dyDescent="0.25">
      <c r="A26" s="107">
        <v>208400</v>
      </c>
      <c r="B26" s="108" t="s">
        <v>131</v>
      </c>
      <c r="C26" s="19">
        <f>D26+E26</f>
        <v>0</v>
      </c>
      <c r="D26" s="19">
        <f>-'додаток 1'!D79+'додаток 3'!E70</f>
        <v>-3039.9000000000051</v>
      </c>
      <c r="E26" s="19">
        <f>'додаток 1'!E79-'додаток 3'!K70-'додаток 2'!D26</f>
        <v>3039.9000000000051</v>
      </c>
      <c r="F26" s="19">
        <f>E26</f>
        <v>3039.9000000000051</v>
      </c>
    </row>
    <row r="27" spans="1:6" ht="28.5" x14ac:dyDescent="0.25">
      <c r="A27" s="103">
        <v>600000</v>
      </c>
      <c r="B27" s="104" t="s">
        <v>108</v>
      </c>
      <c r="C27" s="19">
        <f>C28+C31</f>
        <v>0</v>
      </c>
      <c r="D27" s="19">
        <f t="shared" ref="D27:F27" si="5">D28+D31</f>
        <v>-3039.9000000000051</v>
      </c>
      <c r="E27" s="19">
        <f t="shared" si="5"/>
        <v>3039.9000000000051</v>
      </c>
      <c r="F27" s="19">
        <f t="shared" si="5"/>
        <v>3039.9000000000051</v>
      </c>
    </row>
    <row r="28" spans="1:6" s="96" customFormat="1" ht="45" x14ac:dyDescent="0.25">
      <c r="A28" s="105">
        <v>601000</v>
      </c>
      <c r="B28" s="106" t="s">
        <v>121</v>
      </c>
      <c r="C28" s="91">
        <f>C29</f>
        <v>0</v>
      </c>
      <c r="D28" s="97">
        <f t="shared" ref="D28:F28" si="6">D29</f>
        <v>0</v>
      </c>
      <c r="E28" s="97">
        <f t="shared" si="6"/>
        <v>0</v>
      </c>
      <c r="F28" s="97">
        <f t="shared" si="6"/>
        <v>0</v>
      </c>
    </row>
    <row r="29" spans="1:6" ht="30" x14ac:dyDescent="0.25">
      <c r="A29" s="107">
        <v>601200</v>
      </c>
      <c r="B29" s="108" t="s">
        <v>122</v>
      </c>
      <c r="C29" s="19"/>
      <c r="D29" s="95"/>
      <c r="E29" s="95"/>
      <c r="F29" s="95"/>
    </row>
    <row r="30" spans="1:6" ht="15" x14ac:dyDescent="0.25">
      <c r="A30" s="107">
        <v>601220</v>
      </c>
      <c r="B30" s="108" t="s">
        <v>123</v>
      </c>
      <c r="C30" s="19"/>
      <c r="D30" s="95"/>
      <c r="E30" s="95"/>
      <c r="F30" s="95"/>
    </row>
    <row r="31" spans="1:6" ht="15" x14ac:dyDescent="0.25">
      <c r="A31" s="105">
        <v>602000</v>
      </c>
      <c r="B31" s="106" t="s">
        <v>109</v>
      </c>
      <c r="C31" s="19">
        <f>C32+C33</f>
        <v>0</v>
      </c>
      <c r="D31" s="19">
        <f t="shared" ref="D31:F31" si="7">D32+D33</f>
        <v>-3039.9000000000051</v>
      </c>
      <c r="E31" s="19">
        <f t="shared" si="7"/>
        <v>3039.9000000000051</v>
      </c>
      <c r="F31" s="19">
        <f t="shared" si="7"/>
        <v>3039.9000000000051</v>
      </c>
    </row>
    <row r="32" spans="1:6" ht="15" x14ac:dyDescent="0.25">
      <c r="A32" s="107">
        <v>602100</v>
      </c>
      <c r="B32" s="108" t="s">
        <v>107</v>
      </c>
      <c r="C32" s="19">
        <f>E32</f>
        <v>0</v>
      </c>
      <c r="D32" s="95"/>
      <c r="E32" s="19"/>
      <c r="F32" s="19"/>
    </row>
    <row r="33" spans="1:6" ht="45" x14ac:dyDescent="0.25">
      <c r="A33" s="107">
        <v>602400</v>
      </c>
      <c r="B33" s="108" t="s">
        <v>131</v>
      </c>
      <c r="C33" s="19">
        <f>SUM(D33:E33)</f>
        <v>0</v>
      </c>
      <c r="D33" s="19">
        <f>D26</f>
        <v>-3039.9000000000051</v>
      </c>
      <c r="E33" s="19">
        <f>E26</f>
        <v>3039.9000000000051</v>
      </c>
      <c r="F33" s="19">
        <f>E33</f>
        <v>3039.9000000000051</v>
      </c>
    </row>
    <row r="34" spans="1:6" x14ac:dyDescent="0.25">
      <c r="A34" s="99"/>
      <c r="B34" s="99"/>
      <c r="C34" s="100"/>
      <c r="D34" s="99"/>
      <c r="E34" s="99"/>
      <c r="F34" s="99"/>
    </row>
    <row r="35" spans="1:6" x14ac:dyDescent="0.25">
      <c r="A35" s="99"/>
      <c r="B35" s="99"/>
      <c r="C35" s="100"/>
      <c r="D35" s="99"/>
      <c r="E35" s="99"/>
      <c r="F35" s="99"/>
    </row>
    <row r="38" spans="1:6" x14ac:dyDescent="0.25">
      <c r="A38" s="181" t="s">
        <v>165</v>
      </c>
      <c r="B38" s="181"/>
      <c r="C38" s="181"/>
      <c r="D38" s="181"/>
      <c r="E38" s="181"/>
      <c r="F38" s="181"/>
    </row>
  </sheetData>
  <mergeCells count="13">
    <mergeCell ref="A38:F38"/>
    <mergeCell ref="C1:F1"/>
    <mergeCell ref="C2:F2"/>
    <mergeCell ref="C3:F3"/>
    <mergeCell ref="E13:F13"/>
    <mergeCell ref="D13:D14"/>
    <mergeCell ref="E12:F12"/>
    <mergeCell ref="A13:A14"/>
    <mergeCell ref="B13:B14"/>
    <mergeCell ref="C13:C14"/>
    <mergeCell ref="A6:F6"/>
    <mergeCell ref="A7:F7"/>
    <mergeCell ref="A8:F8"/>
  </mergeCells>
  <pageMargins left="0.31496062992125984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opLeftCell="A36" workbookViewId="0">
      <selection activeCell="F36" sqref="F36"/>
    </sheetView>
  </sheetViews>
  <sheetFormatPr defaultColWidth="11.7109375" defaultRowHeight="13.5" x14ac:dyDescent="0.25"/>
  <cols>
    <col min="1" max="1" width="8.28515625" style="4" customWidth="1"/>
    <col min="2" max="2" width="7.28515625" style="4" customWidth="1"/>
    <col min="3" max="3" width="6.5703125" style="4" customWidth="1"/>
    <col min="4" max="4" width="27" style="4" customWidth="1"/>
    <col min="5" max="8" width="8.28515625" style="4" customWidth="1"/>
    <col min="9" max="9" width="6.42578125" style="4" customWidth="1"/>
    <col min="10" max="10" width="8" style="4" customWidth="1"/>
    <col min="11" max="11" width="7.42578125" style="4" customWidth="1"/>
    <col min="12" max="12" width="6.7109375" style="4" customWidth="1"/>
    <col min="13" max="13" width="5.7109375" style="4" customWidth="1"/>
    <col min="14" max="15" width="8.28515625" style="4" customWidth="1"/>
    <col min="16" max="16" width="9.140625" style="4" customWidth="1"/>
    <col min="17" max="16384" width="11.7109375" style="4"/>
  </cols>
  <sheetData>
    <row r="1" spans="1:16" ht="13.5" customHeight="1" x14ac:dyDescent="0.25">
      <c r="N1" s="198" t="s">
        <v>53</v>
      </c>
      <c r="O1" s="198"/>
      <c r="P1" s="198"/>
    </row>
    <row r="2" spans="1:16" ht="13.5" customHeight="1" x14ac:dyDescent="0.25">
      <c r="M2" s="198" t="s">
        <v>221</v>
      </c>
      <c r="N2" s="198"/>
      <c r="O2" s="198"/>
      <c r="P2" s="198"/>
    </row>
    <row r="3" spans="1:16" ht="13.5" customHeight="1" x14ac:dyDescent="0.25">
      <c r="M3" s="198" t="s">
        <v>222</v>
      </c>
      <c r="N3" s="198"/>
      <c r="O3" s="198"/>
      <c r="P3" s="198"/>
    </row>
    <row r="4" spans="1:16" ht="3.75" customHeight="1" x14ac:dyDescent="0.25"/>
    <row r="5" spans="1:16" ht="14.25" x14ac:dyDescent="0.25">
      <c r="B5" s="199" t="s">
        <v>127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</row>
    <row r="6" spans="1:16" ht="14.25" x14ac:dyDescent="0.25">
      <c r="B6" s="199" t="s">
        <v>223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</row>
    <row r="7" spans="1:16" ht="2.25" customHeight="1" x14ac:dyDescent="0.25"/>
    <row r="8" spans="1:16" x14ac:dyDescent="0.25">
      <c r="P8" s="4" t="s">
        <v>29</v>
      </c>
    </row>
    <row r="9" spans="1:16" s="10" customFormat="1" ht="13.5" customHeight="1" x14ac:dyDescent="0.25">
      <c r="A9" s="191" t="s">
        <v>125</v>
      </c>
      <c r="B9" s="191" t="s">
        <v>31</v>
      </c>
      <c r="C9" s="191" t="s">
        <v>126</v>
      </c>
      <c r="D9" s="173" t="s">
        <v>124</v>
      </c>
      <c r="E9" s="179" t="s">
        <v>32</v>
      </c>
      <c r="F9" s="180"/>
      <c r="G9" s="180"/>
      <c r="H9" s="180"/>
      <c r="I9" s="190"/>
      <c r="J9" s="179" t="s">
        <v>41</v>
      </c>
      <c r="K9" s="180"/>
      <c r="L9" s="180"/>
      <c r="M9" s="180"/>
      <c r="N9" s="180"/>
      <c r="O9" s="190"/>
      <c r="P9" s="173" t="s">
        <v>40</v>
      </c>
    </row>
    <row r="10" spans="1:16" s="10" customFormat="1" ht="12.75" customHeight="1" x14ac:dyDescent="0.25">
      <c r="A10" s="197"/>
      <c r="B10" s="197"/>
      <c r="C10" s="197"/>
      <c r="D10" s="189"/>
      <c r="E10" s="173" t="s">
        <v>33</v>
      </c>
      <c r="F10" s="193" t="s">
        <v>37</v>
      </c>
      <c r="G10" s="179" t="s">
        <v>34</v>
      </c>
      <c r="H10" s="190"/>
      <c r="I10" s="193" t="s">
        <v>38</v>
      </c>
      <c r="J10" s="191" t="s">
        <v>33</v>
      </c>
      <c r="K10" s="193" t="s">
        <v>37</v>
      </c>
      <c r="L10" s="179" t="s">
        <v>34</v>
      </c>
      <c r="M10" s="190"/>
      <c r="N10" s="193" t="s">
        <v>38</v>
      </c>
      <c r="O10" s="66" t="s">
        <v>34</v>
      </c>
      <c r="P10" s="189"/>
    </row>
    <row r="11" spans="1:16" s="10" customFormat="1" ht="12.75" customHeight="1" x14ac:dyDescent="0.25">
      <c r="A11" s="197"/>
      <c r="B11" s="197"/>
      <c r="C11" s="197"/>
      <c r="D11" s="189"/>
      <c r="E11" s="189"/>
      <c r="F11" s="194"/>
      <c r="G11" s="191" t="s">
        <v>35</v>
      </c>
      <c r="H11" s="191" t="s">
        <v>36</v>
      </c>
      <c r="I11" s="194"/>
      <c r="J11" s="197"/>
      <c r="K11" s="194"/>
      <c r="L11" s="191" t="s">
        <v>35</v>
      </c>
      <c r="M11" s="191" t="s">
        <v>36</v>
      </c>
      <c r="N11" s="194"/>
      <c r="O11" s="191" t="s">
        <v>39</v>
      </c>
      <c r="P11" s="189"/>
    </row>
    <row r="12" spans="1:16" s="10" customFormat="1" ht="85.5" customHeight="1" x14ac:dyDescent="0.25">
      <c r="A12" s="192"/>
      <c r="B12" s="192"/>
      <c r="C12" s="192"/>
      <c r="D12" s="174"/>
      <c r="E12" s="174"/>
      <c r="F12" s="195"/>
      <c r="G12" s="192"/>
      <c r="H12" s="192"/>
      <c r="I12" s="195"/>
      <c r="J12" s="192"/>
      <c r="K12" s="195"/>
      <c r="L12" s="192"/>
      <c r="M12" s="192"/>
      <c r="N12" s="195"/>
      <c r="O12" s="192"/>
      <c r="P12" s="174"/>
    </row>
    <row r="13" spans="1:16" s="7" customFormat="1" ht="14.25" x14ac:dyDescent="0.25">
      <c r="A13" s="142"/>
      <c r="B13" s="143" t="s">
        <v>156</v>
      </c>
      <c r="C13" s="143"/>
      <c r="D13" s="144" t="s">
        <v>42</v>
      </c>
      <c r="E13" s="145">
        <f>SUM(E14:E15)</f>
        <v>7849.72</v>
      </c>
      <c r="F13" s="145">
        <f>SUM(F14:F15)</f>
        <v>7849.72</v>
      </c>
      <c r="G13" s="145">
        <f t="shared" ref="G13:P13" si="0">SUM(G14:G15)</f>
        <v>6186.06</v>
      </c>
      <c r="H13" s="145">
        <f t="shared" si="0"/>
        <v>307.36</v>
      </c>
      <c r="I13" s="145">
        <f t="shared" si="0"/>
        <v>0</v>
      </c>
      <c r="J13" s="145">
        <f t="shared" si="0"/>
        <v>0</v>
      </c>
      <c r="K13" s="145">
        <f t="shared" si="0"/>
        <v>0</v>
      </c>
      <c r="L13" s="145">
        <f t="shared" si="0"/>
        <v>0</v>
      </c>
      <c r="M13" s="145">
        <f t="shared" si="0"/>
        <v>0</v>
      </c>
      <c r="N13" s="145">
        <f t="shared" si="0"/>
        <v>0</v>
      </c>
      <c r="O13" s="145">
        <f t="shared" si="0"/>
        <v>0</v>
      </c>
      <c r="P13" s="145">
        <f t="shared" si="0"/>
        <v>7849.72</v>
      </c>
    </row>
    <row r="14" spans="1:16" ht="89.25" x14ac:dyDescent="0.25">
      <c r="A14" s="5"/>
      <c r="B14" s="45" t="s">
        <v>226</v>
      </c>
      <c r="C14" s="45" t="s">
        <v>128</v>
      </c>
      <c r="D14" s="158" t="s">
        <v>249</v>
      </c>
      <c r="E14" s="36">
        <f>F14</f>
        <v>7454.02</v>
      </c>
      <c r="F14" s="36">
        <v>7454.02</v>
      </c>
      <c r="G14" s="36">
        <v>6186.06</v>
      </c>
      <c r="H14" s="36">
        <v>307.36</v>
      </c>
      <c r="I14" s="36"/>
      <c r="J14" s="36">
        <f>N14</f>
        <v>0</v>
      </c>
      <c r="K14" s="36"/>
      <c r="L14" s="36"/>
      <c r="M14" s="36"/>
      <c r="N14" s="36">
        <f>O14</f>
        <v>0</v>
      </c>
      <c r="O14" s="36"/>
      <c r="P14" s="36">
        <f>E14+J14</f>
        <v>7454.02</v>
      </c>
    </row>
    <row r="15" spans="1:16" ht="25.5" x14ac:dyDescent="0.25">
      <c r="A15" s="5"/>
      <c r="B15" s="45" t="s">
        <v>160</v>
      </c>
      <c r="C15" s="45" t="s">
        <v>183</v>
      </c>
      <c r="D15" s="158" t="s">
        <v>250</v>
      </c>
      <c r="E15" s="36">
        <f>F15</f>
        <v>395.7</v>
      </c>
      <c r="F15" s="36">
        <v>395.7</v>
      </c>
      <c r="G15" s="36"/>
      <c r="H15" s="36"/>
      <c r="I15" s="36"/>
      <c r="J15" s="36">
        <f>N15</f>
        <v>0</v>
      </c>
      <c r="K15" s="36"/>
      <c r="L15" s="36"/>
      <c r="M15" s="36"/>
      <c r="N15" s="36"/>
      <c r="O15" s="36"/>
      <c r="P15" s="36">
        <f>E15+J15</f>
        <v>395.7</v>
      </c>
    </row>
    <row r="16" spans="1:16" ht="4.5" customHeight="1" x14ac:dyDescent="0.25">
      <c r="A16" s="5"/>
      <c r="B16" s="45"/>
      <c r="C16" s="45"/>
      <c r="D16" s="2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s="7" customFormat="1" ht="14.25" x14ac:dyDescent="0.25">
      <c r="A17" s="142"/>
      <c r="B17" s="143" t="s">
        <v>157</v>
      </c>
      <c r="C17" s="143"/>
      <c r="D17" s="144" t="s">
        <v>43</v>
      </c>
      <c r="E17" s="145">
        <f>E18</f>
        <v>14147.13</v>
      </c>
      <c r="F17" s="145">
        <f>F18</f>
        <v>14147.13</v>
      </c>
      <c r="G17" s="145">
        <f t="shared" ref="G17:P17" si="1">G18</f>
        <v>10977.23</v>
      </c>
      <c r="H17" s="145">
        <f t="shared" si="1"/>
        <v>2819.7</v>
      </c>
      <c r="I17" s="145"/>
      <c r="J17" s="145">
        <f t="shared" si="1"/>
        <v>1190</v>
      </c>
      <c r="K17" s="145">
        <f t="shared" si="1"/>
        <v>1190</v>
      </c>
      <c r="L17" s="142">
        <f t="shared" si="1"/>
        <v>0</v>
      </c>
      <c r="M17" s="142">
        <f t="shared" si="1"/>
        <v>0</v>
      </c>
      <c r="N17" s="145">
        <f t="shared" si="1"/>
        <v>0</v>
      </c>
      <c r="O17" s="145">
        <f t="shared" si="1"/>
        <v>0</v>
      </c>
      <c r="P17" s="145">
        <f t="shared" si="1"/>
        <v>15337.13</v>
      </c>
    </row>
    <row r="18" spans="1:16" x14ac:dyDescent="0.25">
      <c r="A18" s="5"/>
      <c r="B18" s="45" t="s">
        <v>186</v>
      </c>
      <c r="C18" s="45" t="s">
        <v>152</v>
      </c>
      <c r="D18" s="22" t="s">
        <v>251</v>
      </c>
      <c r="E18" s="36">
        <f>F18</f>
        <v>14147.13</v>
      </c>
      <c r="F18" s="36">
        <v>14147.13</v>
      </c>
      <c r="G18" s="36">
        <v>10977.23</v>
      </c>
      <c r="H18" s="36">
        <v>2819.7</v>
      </c>
      <c r="I18" s="36"/>
      <c r="J18" s="36">
        <f>K18+N18</f>
        <v>1190</v>
      </c>
      <c r="K18" s="36">
        <v>1190</v>
      </c>
      <c r="L18" s="5"/>
      <c r="M18" s="5"/>
      <c r="N18" s="36"/>
      <c r="O18" s="36"/>
      <c r="P18" s="36">
        <f>E18+J18</f>
        <v>15337.13</v>
      </c>
    </row>
    <row r="19" spans="1:16" ht="5.25" customHeight="1" x14ac:dyDescent="0.25">
      <c r="A19" s="5"/>
      <c r="B19" s="45"/>
      <c r="C19" s="45"/>
      <c r="D19" s="22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s="7" customFormat="1" ht="24" x14ac:dyDescent="0.25">
      <c r="A20" s="142"/>
      <c r="B20" s="143" t="s">
        <v>207</v>
      </c>
      <c r="C20" s="143"/>
      <c r="D20" s="144" t="s">
        <v>44</v>
      </c>
      <c r="E20" s="145">
        <f>SUM(E21:E24)</f>
        <v>508.2</v>
      </c>
      <c r="F20" s="145">
        <f>SUM(F21:F24)</f>
        <v>508.2</v>
      </c>
      <c r="G20" s="145">
        <f t="shared" ref="G20:O20" si="2">SUM(G21:G24)</f>
        <v>58.2</v>
      </c>
      <c r="H20" s="145">
        <f t="shared" si="2"/>
        <v>0</v>
      </c>
      <c r="I20" s="145"/>
      <c r="J20" s="145">
        <f t="shared" si="2"/>
        <v>58.2</v>
      </c>
      <c r="K20" s="145">
        <f t="shared" si="2"/>
        <v>58.2</v>
      </c>
      <c r="L20" s="145">
        <f t="shared" si="2"/>
        <v>58.2</v>
      </c>
      <c r="M20" s="145">
        <f t="shared" si="2"/>
        <v>0</v>
      </c>
      <c r="N20" s="145">
        <f t="shared" si="2"/>
        <v>0</v>
      </c>
      <c r="O20" s="145">
        <f t="shared" si="2"/>
        <v>0</v>
      </c>
      <c r="P20" s="146">
        <f>E20+J20</f>
        <v>566.4</v>
      </c>
    </row>
    <row r="21" spans="1:16" ht="60" customHeight="1" x14ac:dyDescent="0.25">
      <c r="A21" s="5"/>
      <c r="B21" s="45" t="s">
        <v>254</v>
      </c>
      <c r="C21" s="45" t="s">
        <v>187</v>
      </c>
      <c r="D21" s="22" t="s">
        <v>188</v>
      </c>
      <c r="E21" s="36">
        <f>F21</f>
        <v>40</v>
      </c>
      <c r="F21" s="36">
        <v>40</v>
      </c>
      <c r="G21" s="5"/>
      <c r="H21" s="5"/>
      <c r="I21" s="5"/>
      <c r="J21" s="5"/>
      <c r="K21" s="5"/>
      <c r="L21" s="5"/>
      <c r="M21" s="5"/>
      <c r="N21" s="5"/>
      <c r="O21" s="5"/>
      <c r="P21" s="36">
        <f t="shared" ref="P21:P24" si="3">E21+J21</f>
        <v>40</v>
      </c>
    </row>
    <row r="22" spans="1:16" ht="45" x14ac:dyDescent="0.25">
      <c r="A22" s="5"/>
      <c r="B22" s="45" t="s">
        <v>252</v>
      </c>
      <c r="C22" s="45" t="s">
        <v>253</v>
      </c>
      <c r="D22" s="22" t="s">
        <v>189</v>
      </c>
      <c r="E22" s="36">
        <f>F22</f>
        <v>270</v>
      </c>
      <c r="F22" s="36">
        <v>270</v>
      </c>
      <c r="G22" s="5"/>
      <c r="H22" s="5"/>
      <c r="I22" s="5"/>
      <c r="J22" s="5">
        <f>K22</f>
        <v>0</v>
      </c>
      <c r="K22" s="5"/>
      <c r="L22" s="5"/>
      <c r="M22" s="5"/>
      <c r="N22" s="5"/>
      <c r="O22" s="5"/>
      <c r="P22" s="36">
        <f t="shared" si="3"/>
        <v>270</v>
      </c>
    </row>
    <row r="23" spans="1:16" ht="25.5" customHeight="1" x14ac:dyDescent="0.25">
      <c r="A23" s="5"/>
      <c r="B23" s="45" t="s">
        <v>255</v>
      </c>
      <c r="C23" s="45" t="s">
        <v>184</v>
      </c>
      <c r="D23" s="22" t="s">
        <v>173</v>
      </c>
      <c r="E23" s="36">
        <f>F23</f>
        <v>58.2</v>
      </c>
      <c r="F23" s="36">
        <v>58.2</v>
      </c>
      <c r="G23" s="5">
        <v>58.2</v>
      </c>
      <c r="H23" s="5"/>
      <c r="I23" s="5"/>
      <c r="J23" s="5">
        <f>K23</f>
        <v>58.2</v>
      </c>
      <c r="K23" s="5">
        <v>58.2</v>
      </c>
      <c r="L23" s="5">
        <v>58.2</v>
      </c>
      <c r="M23" s="5"/>
      <c r="N23" s="5"/>
      <c r="O23" s="5"/>
      <c r="P23" s="36">
        <f t="shared" si="3"/>
        <v>116.4</v>
      </c>
    </row>
    <row r="24" spans="1:16" x14ac:dyDescent="0.25">
      <c r="A24" s="5"/>
      <c r="B24" s="45" t="s">
        <v>256</v>
      </c>
      <c r="C24" s="45" t="s">
        <v>153</v>
      </c>
      <c r="D24" s="22" t="s">
        <v>257</v>
      </c>
      <c r="E24" s="36">
        <f>F24</f>
        <v>140</v>
      </c>
      <c r="F24" s="36">
        <v>140</v>
      </c>
      <c r="G24" s="5"/>
      <c r="H24" s="5"/>
      <c r="I24" s="5"/>
      <c r="J24" s="5"/>
      <c r="K24" s="5"/>
      <c r="L24" s="5"/>
      <c r="M24" s="5"/>
      <c r="N24" s="5"/>
      <c r="O24" s="5"/>
      <c r="P24" s="36">
        <f t="shared" si="3"/>
        <v>140</v>
      </c>
    </row>
    <row r="25" spans="1:16" ht="3.75" customHeight="1" x14ac:dyDescent="0.25">
      <c r="A25" s="5"/>
      <c r="B25" s="45"/>
      <c r="C25" s="45"/>
      <c r="D25" s="22"/>
      <c r="E25" s="36"/>
      <c r="F25" s="36"/>
      <c r="G25" s="5"/>
      <c r="H25" s="5"/>
      <c r="I25" s="5"/>
      <c r="J25" s="5"/>
      <c r="K25" s="5"/>
      <c r="L25" s="5"/>
      <c r="M25" s="5"/>
      <c r="N25" s="5"/>
      <c r="O25" s="5"/>
      <c r="P25" s="36"/>
    </row>
    <row r="26" spans="1:16" s="7" customFormat="1" ht="14.25" x14ac:dyDescent="0.25">
      <c r="A26" s="142"/>
      <c r="B26" s="143" t="s">
        <v>208</v>
      </c>
      <c r="C26" s="143"/>
      <c r="D26" s="144" t="s">
        <v>258</v>
      </c>
      <c r="E26" s="145">
        <f>E27</f>
        <v>2214</v>
      </c>
      <c r="F26" s="145">
        <f>F27</f>
        <v>2214</v>
      </c>
      <c r="G26" s="145">
        <f t="shared" ref="G26:P26" si="4">G27</f>
        <v>1345.71</v>
      </c>
      <c r="H26" s="142">
        <f t="shared" si="4"/>
        <v>729.18</v>
      </c>
      <c r="I26" s="142"/>
      <c r="J26" s="145">
        <f t="shared" si="4"/>
        <v>400</v>
      </c>
      <c r="K26" s="142">
        <f t="shared" si="4"/>
        <v>0</v>
      </c>
      <c r="L26" s="142">
        <f t="shared" si="4"/>
        <v>0</v>
      </c>
      <c r="M26" s="142">
        <f t="shared" si="4"/>
        <v>0</v>
      </c>
      <c r="N26" s="145">
        <f t="shared" si="4"/>
        <v>400</v>
      </c>
      <c r="O26" s="145">
        <f t="shared" si="4"/>
        <v>400</v>
      </c>
      <c r="P26" s="142">
        <f t="shared" si="4"/>
        <v>2614</v>
      </c>
    </row>
    <row r="27" spans="1:16" ht="33.75" x14ac:dyDescent="0.25">
      <c r="A27" s="5"/>
      <c r="B27" s="45" t="s">
        <v>259</v>
      </c>
      <c r="C27" s="45" t="s">
        <v>155</v>
      </c>
      <c r="D27" s="22" t="s">
        <v>260</v>
      </c>
      <c r="E27" s="36">
        <f>F27</f>
        <v>2214</v>
      </c>
      <c r="F27" s="36">
        <v>2214</v>
      </c>
      <c r="G27" s="36">
        <v>1345.71</v>
      </c>
      <c r="H27" s="36">
        <v>729.18</v>
      </c>
      <c r="I27" s="5"/>
      <c r="J27" s="36">
        <f>N27</f>
        <v>400</v>
      </c>
      <c r="K27" s="5"/>
      <c r="L27" s="5"/>
      <c r="M27" s="5"/>
      <c r="N27" s="36">
        <f>O27</f>
        <v>400</v>
      </c>
      <c r="O27" s="36">
        <v>400</v>
      </c>
      <c r="P27" s="36">
        <f t="shared" ref="P27" si="5">E27+J27</f>
        <v>2614</v>
      </c>
    </row>
    <row r="28" spans="1:16" ht="4.5" customHeight="1" x14ac:dyDescent="0.25">
      <c r="A28" s="5"/>
      <c r="B28" s="45"/>
      <c r="C28" s="45"/>
      <c r="D28" s="2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s="7" customFormat="1" ht="14.25" x14ac:dyDescent="0.25">
      <c r="A29" s="142"/>
      <c r="B29" s="143" t="s">
        <v>209</v>
      </c>
      <c r="C29" s="143"/>
      <c r="D29" s="144" t="s">
        <v>45</v>
      </c>
      <c r="E29" s="145">
        <f>SUM(E30:E35)</f>
        <v>5239.1499999999996</v>
      </c>
      <c r="F29" s="145">
        <f t="shared" ref="F29:P29" si="6">SUM(F30:F35)</f>
        <v>5239.1499999999996</v>
      </c>
      <c r="G29" s="145">
        <f t="shared" si="6"/>
        <v>0</v>
      </c>
      <c r="H29" s="145">
        <f t="shared" si="6"/>
        <v>635</v>
      </c>
      <c r="I29" s="145">
        <f t="shared" si="6"/>
        <v>0</v>
      </c>
      <c r="J29" s="145">
        <f t="shared" si="6"/>
        <v>200</v>
      </c>
      <c r="K29" s="145">
        <f t="shared" si="6"/>
        <v>0</v>
      </c>
      <c r="L29" s="145">
        <f t="shared" si="6"/>
        <v>0</v>
      </c>
      <c r="M29" s="145">
        <f t="shared" si="6"/>
        <v>0</v>
      </c>
      <c r="N29" s="145">
        <f t="shared" si="6"/>
        <v>200</v>
      </c>
      <c r="O29" s="145">
        <f t="shared" si="6"/>
        <v>200</v>
      </c>
      <c r="P29" s="145">
        <f t="shared" si="6"/>
        <v>5439.15</v>
      </c>
    </row>
    <row r="30" spans="1:16" ht="22.5" x14ac:dyDescent="0.25">
      <c r="A30" s="5"/>
      <c r="B30" s="45" t="s">
        <v>261</v>
      </c>
      <c r="C30" s="45" t="s">
        <v>154</v>
      </c>
      <c r="D30" s="22" t="s">
        <v>262</v>
      </c>
      <c r="E30" s="36">
        <f t="shared" ref="E30:E32" si="7">F30</f>
        <v>1500</v>
      </c>
      <c r="F30" s="36">
        <v>1500</v>
      </c>
      <c r="G30" s="5"/>
      <c r="H30" s="5"/>
      <c r="I30" s="5"/>
      <c r="J30" s="36">
        <f t="shared" ref="J30:J33" si="8">K30+O30</f>
        <v>0</v>
      </c>
      <c r="K30" s="5"/>
      <c r="L30" s="5"/>
      <c r="M30" s="5"/>
      <c r="N30" s="36"/>
      <c r="O30" s="36"/>
      <c r="P30" s="36">
        <f t="shared" ref="P30:P35" si="9">E30+J30</f>
        <v>1500</v>
      </c>
    </row>
    <row r="31" spans="1:16" ht="45" hidden="1" x14ac:dyDescent="0.25">
      <c r="A31" s="5"/>
      <c r="B31" s="45" t="s">
        <v>263</v>
      </c>
      <c r="C31" s="45" t="s">
        <v>182</v>
      </c>
      <c r="D31" s="22" t="s">
        <v>264</v>
      </c>
      <c r="E31" s="36">
        <f t="shared" si="7"/>
        <v>0</v>
      </c>
      <c r="F31" s="5"/>
      <c r="G31" s="5"/>
      <c r="H31" s="5"/>
      <c r="I31" s="5"/>
      <c r="J31" s="36">
        <f t="shared" si="8"/>
        <v>0</v>
      </c>
      <c r="K31" s="5"/>
      <c r="L31" s="5"/>
      <c r="M31" s="5"/>
      <c r="N31" s="36"/>
      <c r="O31" s="36"/>
      <c r="P31" s="36">
        <f t="shared" si="9"/>
        <v>0</v>
      </c>
    </row>
    <row r="32" spans="1:16" ht="22.5" x14ac:dyDescent="0.25">
      <c r="A32" s="5"/>
      <c r="B32" s="45" t="s">
        <v>265</v>
      </c>
      <c r="C32" s="45" t="s">
        <v>154</v>
      </c>
      <c r="D32" s="22" t="s">
        <v>242</v>
      </c>
      <c r="E32" s="36">
        <f t="shared" si="7"/>
        <v>3739.15</v>
      </c>
      <c r="F32" s="36">
        <v>3739.15</v>
      </c>
      <c r="G32" s="36"/>
      <c r="H32" s="36">
        <v>635</v>
      </c>
      <c r="I32" s="5"/>
      <c r="J32" s="36">
        <f t="shared" si="8"/>
        <v>200</v>
      </c>
      <c r="K32" s="5"/>
      <c r="L32" s="5"/>
      <c r="M32" s="5"/>
      <c r="N32" s="36">
        <f>O32</f>
        <v>200</v>
      </c>
      <c r="O32" s="36">
        <f>'додаток 5'!F33</f>
        <v>200</v>
      </c>
      <c r="P32" s="36">
        <f t="shared" si="9"/>
        <v>3939.15</v>
      </c>
    </row>
    <row r="33" spans="1:16" ht="24" hidden="1" customHeight="1" x14ac:dyDescent="0.25">
      <c r="A33" s="5"/>
      <c r="B33" s="45"/>
      <c r="C33" s="45"/>
      <c r="D33" s="22"/>
      <c r="E33" s="36">
        <f>F33</f>
        <v>0</v>
      </c>
      <c r="F33" s="36"/>
      <c r="G33" s="5"/>
      <c r="H33" s="5"/>
      <c r="I33" s="5"/>
      <c r="J33" s="36">
        <f t="shared" si="8"/>
        <v>0</v>
      </c>
      <c r="K33" s="5"/>
      <c r="L33" s="5"/>
      <c r="M33" s="5"/>
      <c r="N33" s="36"/>
      <c r="O33" s="36"/>
      <c r="P33" s="36">
        <f t="shared" si="9"/>
        <v>0</v>
      </c>
    </row>
    <row r="34" spans="1:16" hidden="1" x14ac:dyDescent="0.25">
      <c r="A34" s="5"/>
      <c r="B34" s="45"/>
      <c r="C34" s="45"/>
      <c r="D34" s="22"/>
      <c r="E34" s="36">
        <f t="shared" ref="E34:E35" si="10">F34</f>
        <v>0</v>
      </c>
      <c r="F34" s="5"/>
      <c r="G34" s="5"/>
      <c r="H34" s="5"/>
      <c r="I34" s="36"/>
      <c r="J34" s="36">
        <f>K34+O34</f>
        <v>0</v>
      </c>
      <c r="K34" s="5"/>
      <c r="L34" s="5"/>
      <c r="M34" s="5"/>
      <c r="N34" s="36"/>
      <c r="O34" s="36"/>
      <c r="P34" s="36">
        <f t="shared" si="9"/>
        <v>0</v>
      </c>
    </row>
    <row r="35" spans="1:16" hidden="1" x14ac:dyDescent="0.25">
      <c r="A35" s="5"/>
      <c r="B35" s="45"/>
      <c r="C35" s="45"/>
      <c r="D35" s="22"/>
      <c r="E35" s="36">
        <f t="shared" si="10"/>
        <v>0</v>
      </c>
      <c r="F35" s="36"/>
      <c r="G35" s="5"/>
      <c r="H35" s="5"/>
      <c r="I35" s="5"/>
      <c r="J35" s="5"/>
      <c r="K35" s="5"/>
      <c r="L35" s="5"/>
      <c r="M35" s="5"/>
      <c r="N35" s="5"/>
      <c r="O35" s="5"/>
      <c r="P35" s="36">
        <f t="shared" si="9"/>
        <v>0</v>
      </c>
    </row>
    <row r="36" spans="1:16" ht="3" customHeight="1" x14ac:dyDescent="0.25">
      <c r="A36" s="5"/>
      <c r="B36" s="45"/>
      <c r="C36" s="45"/>
      <c r="D36" s="2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s="7" customFormat="1" ht="16.5" x14ac:dyDescent="0.25">
      <c r="A37" s="142"/>
      <c r="B37" s="143" t="s">
        <v>266</v>
      </c>
      <c r="C37" s="143"/>
      <c r="D37" s="144" t="s">
        <v>267</v>
      </c>
      <c r="E37" s="145">
        <f>E38</f>
        <v>60</v>
      </c>
      <c r="F37" s="145">
        <f>F38</f>
        <v>60</v>
      </c>
      <c r="G37" s="145">
        <f t="shared" ref="G37:P37" si="11">G38</f>
        <v>0</v>
      </c>
      <c r="H37" s="142">
        <f t="shared" si="11"/>
        <v>0</v>
      </c>
      <c r="I37" s="142"/>
      <c r="J37" s="145">
        <f t="shared" si="11"/>
        <v>0</v>
      </c>
      <c r="K37" s="142">
        <f t="shared" si="11"/>
        <v>0</v>
      </c>
      <c r="L37" s="142">
        <f t="shared" si="11"/>
        <v>0</v>
      </c>
      <c r="M37" s="142">
        <f t="shared" si="11"/>
        <v>0</v>
      </c>
      <c r="N37" s="145">
        <f t="shared" si="11"/>
        <v>0</v>
      </c>
      <c r="O37" s="145">
        <f t="shared" si="11"/>
        <v>0</v>
      </c>
      <c r="P37" s="145">
        <f t="shared" si="11"/>
        <v>60</v>
      </c>
    </row>
    <row r="38" spans="1:16" x14ac:dyDescent="0.25">
      <c r="A38" s="5"/>
      <c r="B38" s="45" t="s">
        <v>268</v>
      </c>
      <c r="C38" s="45" t="s">
        <v>192</v>
      </c>
      <c r="D38" s="22" t="s">
        <v>269</v>
      </c>
      <c r="E38" s="36">
        <f>F38</f>
        <v>60</v>
      </c>
      <c r="F38" s="36">
        <v>60</v>
      </c>
      <c r="G38" s="36"/>
      <c r="H38" s="36"/>
      <c r="I38" s="5"/>
      <c r="J38" s="36"/>
      <c r="K38" s="5"/>
      <c r="L38" s="5"/>
      <c r="M38" s="5"/>
      <c r="N38" s="36"/>
      <c r="O38" s="36"/>
      <c r="P38" s="36">
        <f t="shared" ref="P38" si="12">E38+J38</f>
        <v>60</v>
      </c>
    </row>
    <row r="39" spans="1:16" ht="3.75" customHeight="1" x14ac:dyDescent="0.25">
      <c r="A39" s="5"/>
      <c r="B39" s="45"/>
      <c r="C39" s="45"/>
      <c r="D39" s="2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s="7" customFormat="1" ht="14.25" x14ac:dyDescent="0.25">
      <c r="A40" s="142"/>
      <c r="B40" s="143" t="s">
        <v>270</v>
      </c>
      <c r="C40" s="143"/>
      <c r="D40" s="144" t="s">
        <v>271</v>
      </c>
      <c r="E40" s="145">
        <f>E41</f>
        <v>0</v>
      </c>
      <c r="F40" s="145">
        <f>F41</f>
        <v>0</v>
      </c>
      <c r="G40" s="142">
        <f t="shared" ref="G40:P40" si="13">G41</f>
        <v>0</v>
      </c>
      <c r="H40" s="142">
        <f t="shared" si="13"/>
        <v>0</v>
      </c>
      <c r="I40" s="142"/>
      <c r="J40" s="142">
        <f t="shared" si="13"/>
        <v>640</v>
      </c>
      <c r="K40" s="142">
        <f t="shared" si="13"/>
        <v>0</v>
      </c>
      <c r="L40" s="142">
        <f t="shared" si="13"/>
        <v>0</v>
      </c>
      <c r="M40" s="142">
        <f t="shared" si="13"/>
        <v>0</v>
      </c>
      <c r="N40" s="142">
        <f t="shared" si="13"/>
        <v>640</v>
      </c>
      <c r="O40" s="142">
        <f t="shared" si="13"/>
        <v>640</v>
      </c>
      <c r="P40" s="145">
        <f t="shared" si="13"/>
        <v>640</v>
      </c>
    </row>
    <row r="41" spans="1:16" ht="33.75" x14ac:dyDescent="0.25">
      <c r="A41" s="5"/>
      <c r="B41" s="62">
        <v>7330</v>
      </c>
      <c r="C41" s="45" t="s">
        <v>237</v>
      </c>
      <c r="D41" s="22" t="s">
        <v>272</v>
      </c>
      <c r="E41" s="36">
        <f>F41</f>
        <v>0</v>
      </c>
      <c r="F41" s="36"/>
      <c r="G41" s="5"/>
      <c r="H41" s="5"/>
      <c r="I41" s="5"/>
      <c r="J41" s="36">
        <f>K41+N41</f>
        <v>640</v>
      </c>
      <c r="K41" s="5"/>
      <c r="L41" s="5"/>
      <c r="M41" s="5"/>
      <c r="N41" s="36">
        <f>O41</f>
        <v>640</v>
      </c>
      <c r="O41" s="5">
        <f>'додаток 5'!F17</f>
        <v>640</v>
      </c>
      <c r="P41" s="36">
        <f t="shared" ref="P41" si="14">E41+J41</f>
        <v>640</v>
      </c>
    </row>
    <row r="42" spans="1:16" ht="3" customHeight="1" x14ac:dyDescent="0.25">
      <c r="A42" s="5"/>
      <c r="B42" s="62"/>
      <c r="C42" s="45"/>
      <c r="D42" s="2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s="7" customFormat="1" ht="24" x14ac:dyDescent="0.25">
      <c r="A43" s="142"/>
      <c r="B43" s="147">
        <v>7400</v>
      </c>
      <c r="C43" s="143"/>
      <c r="D43" s="144" t="s">
        <v>273</v>
      </c>
      <c r="E43" s="145">
        <f>SUM(E44:E45)</f>
        <v>1250</v>
      </c>
      <c r="F43" s="145">
        <f t="shared" ref="F43:P43" si="15">SUM(F44:F45)</f>
        <v>1250</v>
      </c>
      <c r="G43" s="145">
        <f t="shared" si="15"/>
        <v>0</v>
      </c>
      <c r="H43" s="145">
        <f t="shared" si="15"/>
        <v>0</v>
      </c>
      <c r="I43" s="145">
        <f t="shared" si="15"/>
        <v>0</v>
      </c>
      <c r="J43" s="145">
        <f t="shared" si="15"/>
        <v>1599.9</v>
      </c>
      <c r="K43" s="145">
        <f t="shared" si="15"/>
        <v>0</v>
      </c>
      <c r="L43" s="145">
        <f t="shared" si="15"/>
        <v>0</v>
      </c>
      <c r="M43" s="145">
        <f t="shared" si="15"/>
        <v>0</v>
      </c>
      <c r="N43" s="145">
        <f t="shared" si="15"/>
        <v>1599.9</v>
      </c>
      <c r="O43" s="145">
        <f t="shared" si="15"/>
        <v>1599.9</v>
      </c>
      <c r="P43" s="145">
        <f t="shared" si="15"/>
        <v>2849.9</v>
      </c>
    </row>
    <row r="44" spans="1:16" s="163" customFormat="1" ht="22.5" x14ac:dyDescent="0.25">
      <c r="A44" s="159"/>
      <c r="B44" s="160">
        <v>7413</v>
      </c>
      <c r="C44" s="161" t="s">
        <v>158</v>
      </c>
      <c r="D44" s="162" t="s">
        <v>68</v>
      </c>
      <c r="E44" s="36">
        <f>F44</f>
        <v>200</v>
      </c>
      <c r="F44" s="159">
        <v>200</v>
      </c>
      <c r="G44" s="159"/>
      <c r="H44" s="159"/>
      <c r="I44" s="159"/>
      <c r="J44" s="36">
        <f>K44+N44</f>
        <v>0</v>
      </c>
      <c r="K44" s="159"/>
      <c r="L44" s="159"/>
      <c r="M44" s="159"/>
      <c r="N44" s="36">
        <f>O44</f>
        <v>0</v>
      </c>
      <c r="O44" s="36"/>
      <c r="P44" s="36">
        <f t="shared" ref="P44" si="16">E44+J44</f>
        <v>200</v>
      </c>
    </row>
    <row r="45" spans="1:16" ht="33.75" x14ac:dyDescent="0.25">
      <c r="A45" s="5"/>
      <c r="B45" s="62">
        <v>7461</v>
      </c>
      <c r="C45" s="45" t="s">
        <v>193</v>
      </c>
      <c r="D45" s="22" t="s">
        <v>274</v>
      </c>
      <c r="E45" s="36">
        <f>F45</f>
        <v>1050</v>
      </c>
      <c r="F45" s="36">
        <v>1050</v>
      </c>
      <c r="G45" s="5"/>
      <c r="H45" s="5"/>
      <c r="I45" s="5"/>
      <c r="J45" s="36">
        <f>K45+N45</f>
        <v>1599.9</v>
      </c>
      <c r="K45" s="5"/>
      <c r="L45" s="5"/>
      <c r="M45" s="5"/>
      <c r="N45" s="36">
        <f>O45</f>
        <v>1599.9</v>
      </c>
      <c r="O45" s="36">
        <f>'додаток 5'!F37</f>
        <v>1599.9</v>
      </c>
      <c r="P45" s="36">
        <f t="shared" ref="P45" si="17">E45+J45</f>
        <v>2649.9</v>
      </c>
    </row>
    <row r="46" spans="1:16" ht="4.5" customHeight="1" x14ac:dyDescent="0.25">
      <c r="A46" s="5"/>
      <c r="B46" s="62"/>
      <c r="C46" s="45"/>
      <c r="D46" s="22"/>
      <c r="E46" s="5"/>
      <c r="F46" s="5"/>
      <c r="G46" s="5"/>
      <c r="H46" s="5"/>
      <c r="I46" s="5"/>
      <c r="J46" s="36"/>
      <c r="K46" s="5"/>
      <c r="L46" s="5"/>
      <c r="M46" s="5"/>
      <c r="N46" s="36"/>
      <c r="O46" s="36"/>
      <c r="P46" s="36"/>
    </row>
    <row r="47" spans="1:16" s="7" customFormat="1" ht="24" x14ac:dyDescent="0.25">
      <c r="A47" s="142"/>
      <c r="B47" s="147">
        <v>7600</v>
      </c>
      <c r="C47" s="143"/>
      <c r="D47" s="144" t="s">
        <v>275</v>
      </c>
      <c r="E47" s="145">
        <f>E48</f>
        <v>14</v>
      </c>
      <c r="F47" s="145">
        <f>F48</f>
        <v>14</v>
      </c>
      <c r="G47" s="145">
        <f t="shared" ref="G47:P47" si="18">G48</f>
        <v>0</v>
      </c>
      <c r="H47" s="145">
        <f t="shared" si="18"/>
        <v>0</v>
      </c>
      <c r="I47" s="145"/>
      <c r="J47" s="145">
        <f t="shared" si="18"/>
        <v>0</v>
      </c>
      <c r="K47" s="145">
        <f t="shared" si="18"/>
        <v>0</v>
      </c>
      <c r="L47" s="145">
        <f t="shared" si="18"/>
        <v>0</v>
      </c>
      <c r="M47" s="145">
        <f t="shared" si="18"/>
        <v>0</v>
      </c>
      <c r="N47" s="145">
        <f t="shared" si="18"/>
        <v>0</v>
      </c>
      <c r="O47" s="145">
        <f t="shared" si="18"/>
        <v>0</v>
      </c>
      <c r="P47" s="145">
        <f t="shared" si="18"/>
        <v>14</v>
      </c>
    </row>
    <row r="48" spans="1:16" ht="22.5" x14ac:dyDescent="0.25">
      <c r="A48" s="5"/>
      <c r="B48" s="62">
        <v>7680</v>
      </c>
      <c r="C48" s="45" t="s">
        <v>190</v>
      </c>
      <c r="D48" s="22" t="s">
        <v>276</v>
      </c>
      <c r="E48" s="36">
        <f>F48</f>
        <v>14</v>
      </c>
      <c r="F48" s="36">
        <v>14</v>
      </c>
      <c r="G48" s="5"/>
      <c r="H48" s="5"/>
      <c r="I48" s="5"/>
      <c r="J48" s="5"/>
      <c r="K48" s="5"/>
      <c r="L48" s="5"/>
      <c r="M48" s="5"/>
      <c r="N48" s="5"/>
      <c r="O48" s="5"/>
      <c r="P48" s="36">
        <f t="shared" ref="P48" si="19">E48+J48</f>
        <v>14</v>
      </c>
    </row>
    <row r="49" spans="1:16" ht="3" customHeight="1" x14ac:dyDescent="0.25">
      <c r="A49" s="5"/>
      <c r="B49" s="62"/>
      <c r="C49" s="45"/>
      <c r="D49" s="22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s="7" customFormat="1" ht="36.75" customHeight="1" x14ac:dyDescent="0.25">
      <c r="A50" s="142"/>
      <c r="B50" s="147">
        <v>8100</v>
      </c>
      <c r="C50" s="143"/>
      <c r="D50" s="144" t="s">
        <v>277</v>
      </c>
      <c r="E50" s="145">
        <f>E52+E51</f>
        <v>0</v>
      </c>
      <c r="F50" s="145">
        <f>F52+F51</f>
        <v>0</v>
      </c>
      <c r="G50" s="145">
        <f t="shared" ref="G50:P50" si="20">G52+G51</f>
        <v>0</v>
      </c>
      <c r="H50" s="145">
        <f t="shared" si="20"/>
        <v>0</v>
      </c>
      <c r="I50" s="145"/>
      <c r="J50" s="145">
        <f t="shared" si="20"/>
        <v>200</v>
      </c>
      <c r="K50" s="145">
        <f t="shared" si="20"/>
        <v>0</v>
      </c>
      <c r="L50" s="145">
        <f t="shared" si="20"/>
        <v>0</v>
      </c>
      <c r="M50" s="145">
        <f t="shared" si="20"/>
        <v>0</v>
      </c>
      <c r="N50" s="145">
        <f t="shared" si="20"/>
        <v>200</v>
      </c>
      <c r="O50" s="145">
        <f t="shared" si="20"/>
        <v>200</v>
      </c>
      <c r="P50" s="145">
        <f t="shared" si="20"/>
        <v>200</v>
      </c>
    </row>
    <row r="51" spans="1:16" s="7" customFormat="1" ht="33.75" x14ac:dyDescent="0.25">
      <c r="A51" s="6"/>
      <c r="B51" s="5">
        <v>8110</v>
      </c>
      <c r="C51" s="114" t="s">
        <v>203</v>
      </c>
      <c r="D51" s="22" t="s">
        <v>241</v>
      </c>
      <c r="E51" s="36">
        <f>F51</f>
        <v>0</v>
      </c>
      <c r="F51" s="36"/>
      <c r="G51" s="5"/>
      <c r="H51" s="5"/>
      <c r="I51" s="5"/>
      <c r="J51" s="36">
        <f>N51</f>
        <v>200</v>
      </c>
      <c r="K51" s="36"/>
      <c r="L51" s="5"/>
      <c r="M51" s="36"/>
      <c r="N51" s="36">
        <f>O51</f>
        <v>200</v>
      </c>
      <c r="O51" s="5">
        <f>'додаток 5'!F29</f>
        <v>200</v>
      </c>
      <c r="P51" s="36">
        <f t="shared" ref="P51:P52" si="21">E51+J51</f>
        <v>200</v>
      </c>
    </row>
    <row r="52" spans="1:16" hidden="1" x14ac:dyDescent="0.25">
      <c r="A52" s="5"/>
      <c r="B52" s="5"/>
      <c r="C52" s="45"/>
      <c r="D52" s="22"/>
      <c r="E52" s="36">
        <f>F52</f>
        <v>0</v>
      </c>
      <c r="F52" s="36"/>
      <c r="G52" s="5"/>
      <c r="H52" s="5"/>
      <c r="I52" s="5"/>
      <c r="J52" s="36">
        <f>N52</f>
        <v>0</v>
      </c>
      <c r="K52" s="36"/>
      <c r="L52" s="5"/>
      <c r="M52" s="36"/>
      <c r="N52" s="36">
        <f>O52</f>
        <v>0</v>
      </c>
      <c r="O52" s="36"/>
      <c r="P52" s="36">
        <f t="shared" si="21"/>
        <v>0</v>
      </c>
    </row>
    <row r="53" spans="1:16" ht="3" customHeight="1" x14ac:dyDescent="0.25">
      <c r="A53" s="5"/>
      <c r="B53" s="5"/>
      <c r="C53" s="45"/>
      <c r="D53" s="22"/>
      <c r="E53" s="36"/>
      <c r="F53" s="36"/>
      <c r="G53" s="5"/>
      <c r="H53" s="5"/>
      <c r="I53" s="5"/>
      <c r="J53" s="36"/>
      <c r="K53" s="36"/>
      <c r="L53" s="5"/>
      <c r="M53" s="36"/>
      <c r="N53" s="36"/>
      <c r="O53" s="36"/>
      <c r="P53" s="36"/>
    </row>
    <row r="54" spans="1:16" s="7" customFormat="1" ht="24" x14ac:dyDescent="0.25">
      <c r="A54" s="142"/>
      <c r="B54" s="147">
        <v>8300</v>
      </c>
      <c r="C54" s="143"/>
      <c r="D54" s="144" t="s">
        <v>278</v>
      </c>
      <c r="E54" s="145">
        <f>E55</f>
        <v>0</v>
      </c>
      <c r="F54" s="145">
        <f>F55</f>
        <v>0</v>
      </c>
      <c r="G54" s="145">
        <f t="shared" ref="G54:P54" si="22">G55</f>
        <v>0</v>
      </c>
      <c r="H54" s="145">
        <f t="shared" si="22"/>
        <v>0</v>
      </c>
      <c r="I54" s="145"/>
      <c r="J54" s="145">
        <f t="shared" si="22"/>
        <v>51.5</v>
      </c>
      <c r="K54" s="145">
        <f t="shared" si="22"/>
        <v>51.5</v>
      </c>
      <c r="L54" s="145">
        <f t="shared" si="22"/>
        <v>0</v>
      </c>
      <c r="M54" s="145">
        <f t="shared" si="22"/>
        <v>0</v>
      </c>
      <c r="N54" s="145">
        <f t="shared" si="22"/>
        <v>0</v>
      </c>
      <c r="O54" s="145">
        <f t="shared" si="22"/>
        <v>0</v>
      </c>
      <c r="P54" s="145">
        <f t="shared" si="22"/>
        <v>51.5</v>
      </c>
    </row>
    <row r="55" spans="1:16" x14ac:dyDescent="0.25">
      <c r="A55" s="5"/>
      <c r="B55" s="62">
        <v>8312</v>
      </c>
      <c r="C55" s="45" t="s">
        <v>206</v>
      </c>
      <c r="D55" s="22" t="s">
        <v>279</v>
      </c>
      <c r="E55" s="36">
        <f>F55</f>
        <v>0</v>
      </c>
      <c r="F55" s="36"/>
      <c r="G55" s="5"/>
      <c r="H55" s="5"/>
      <c r="I55" s="5"/>
      <c r="J55" s="36">
        <f>N55+K55</f>
        <v>51.5</v>
      </c>
      <c r="K55" s="36">
        <v>51.5</v>
      </c>
      <c r="L55" s="5"/>
      <c r="M55" s="36"/>
      <c r="N55" s="36">
        <f>O55</f>
        <v>0</v>
      </c>
      <c r="O55" s="5"/>
      <c r="P55" s="36">
        <f t="shared" ref="P55" si="23">E55+J55</f>
        <v>51.5</v>
      </c>
    </row>
    <row r="56" spans="1:16" ht="3.75" hidden="1" customHeight="1" x14ac:dyDescent="0.25">
      <c r="A56" s="5"/>
      <c r="B56" s="5"/>
      <c r="C56" s="114"/>
      <c r="D56" s="22"/>
      <c r="E56" s="5"/>
      <c r="F56" s="5"/>
      <c r="G56" s="5"/>
      <c r="H56" s="5"/>
      <c r="I56" s="5"/>
      <c r="J56" s="5"/>
      <c r="K56" s="5"/>
      <c r="L56" s="5"/>
      <c r="M56" s="5"/>
      <c r="N56" s="49"/>
      <c r="O56" s="49"/>
      <c r="P56" s="5"/>
    </row>
    <row r="57" spans="1:16" s="7" customFormat="1" ht="14.25" hidden="1" x14ac:dyDescent="0.25">
      <c r="A57" s="142"/>
      <c r="B57" s="142"/>
      <c r="C57" s="143"/>
      <c r="D57" s="144"/>
      <c r="E57" s="145">
        <f>E58+E59</f>
        <v>0</v>
      </c>
      <c r="F57" s="145">
        <f>F58+F59</f>
        <v>0</v>
      </c>
      <c r="G57" s="142">
        <f t="shared" ref="G57:P57" si="24">G58+G59</f>
        <v>0</v>
      </c>
      <c r="H57" s="142">
        <f t="shared" si="24"/>
        <v>0</v>
      </c>
      <c r="I57" s="142"/>
      <c r="J57" s="145">
        <f t="shared" si="24"/>
        <v>0</v>
      </c>
      <c r="K57" s="145">
        <f t="shared" si="24"/>
        <v>0</v>
      </c>
      <c r="L57" s="142">
        <f t="shared" si="24"/>
        <v>0</v>
      </c>
      <c r="M57" s="145">
        <f t="shared" si="24"/>
        <v>0</v>
      </c>
      <c r="N57" s="148">
        <f t="shared" si="24"/>
        <v>0</v>
      </c>
      <c r="O57" s="148">
        <f t="shared" si="24"/>
        <v>0</v>
      </c>
      <c r="P57" s="145">
        <f t="shared" si="24"/>
        <v>0</v>
      </c>
    </row>
    <row r="58" spans="1:16" hidden="1" x14ac:dyDescent="0.25">
      <c r="A58" s="5"/>
      <c r="B58" s="5"/>
      <c r="C58" s="114"/>
      <c r="D58" s="22"/>
      <c r="E58" s="36"/>
      <c r="F58" s="36"/>
      <c r="G58" s="5"/>
      <c r="H58" s="5"/>
      <c r="I58" s="5"/>
      <c r="J58" s="49">
        <f>N58+K58</f>
        <v>0</v>
      </c>
      <c r="K58" s="36"/>
      <c r="L58" s="5"/>
      <c r="M58" s="36"/>
      <c r="N58" s="49"/>
      <c r="O58" s="49"/>
      <c r="P58" s="36">
        <f t="shared" ref="P58:P59" si="25">E58+J58</f>
        <v>0</v>
      </c>
    </row>
    <row r="59" spans="1:16" ht="22.5" hidden="1" x14ac:dyDescent="0.25">
      <c r="A59" s="5"/>
      <c r="B59" s="5">
        <v>9140</v>
      </c>
      <c r="C59" s="45" t="s">
        <v>159</v>
      </c>
      <c r="D59" s="22" t="s">
        <v>51</v>
      </c>
      <c r="E59" s="36">
        <f>F59</f>
        <v>0</v>
      </c>
      <c r="F59" s="36"/>
      <c r="G59" s="5"/>
      <c r="H59" s="5"/>
      <c r="I59" s="5"/>
      <c r="J59" s="49">
        <f>N59</f>
        <v>0</v>
      </c>
      <c r="K59" s="5"/>
      <c r="L59" s="5"/>
      <c r="M59" s="5"/>
      <c r="N59" s="49">
        <f>O59</f>
        <v>0</v>
      </c>
      <c r="O59" s="49"/>
      <c r="P59" s="36">
        <f t="shared" si="25"/>
        <v>0</v>
      </c>
    </row>
    <row r="60" spans="1:16" ht="3.75" hidden="1" customHeight="1" x14ac:dyDescent="0.25">
      <c r="A60" s="5"/>
      <c r="B60" s="5"/>
      <c r="C60" s="45"/>
      <c r="D60" s="22"/>
      <c r="E60" s="36"/>
      <c r="F60" s="36"/>
      <c r="G60" s="5"/>
      <c r="H60" s="5"/>
      <c r="I60" s="5"/>
      <c r="J60" s="49"/>
      <c r="K60" s="5"/>
      <c r="L60" s="5"/>
      <c r="M60" s="5"/>
      <c r="N60" s="49"/>
      <c r="O60" s="49"/>
      <c r="P60" s="36"/>
    </row>
    <row r="61" spans="1:16" s="7" customFormat="1" ht="23.25" hidden="1" customHeight="1" x14ac:dyDescent="0.25">
      <c r="A61" s="142"/>
      <c r="B61" s="147"/>
      <c r="C61" s="143"/>
      <c r="D61" s="144"/>
      <c r="E61" s="145">
        <f>E62</f>
        <v>0</v>
      </c>
      <c r="F61" s="145">
        <f>F62</f>
        <v>0</v>
      </c>
      <c r="G61" s="145">
        <f t="shared" ref="G61:P61" si="26">G62</f>
        <v>0</v>
      </c>
      <c r="H61" s="145">
        <f t="shared" si="26"/>
        <v>0</v>
      </c>
      <c r="I61" s="145"/>
      <c r="J61" s="145">
        <f t="shared" si="26"/>
        <v>0</v>
      </c>
      <c r="K61" s="145">
        <f t="shared" si="26"/>
        <v>0</v>
      </c>
      <c r="L61" s="145">
        <f t="shared" si="26"/>
        <v>0</v>
      </c>
      <c r="M61" s="145">
        <f t="shared" si="26"/>
        <v>0</v>
      </c>
      <c r="N61" s="145">
        <f t="shared" si="26"/>
        <v>0</v>
      </c>
      <c r="O61" s="145">
        <f t="shared" si="26"/>
        <v>0</v>
      </c>
      <c r="P61" s="145">
        <f t="shared" si="26"/>
        <v>0</v>
      </c>
    </row>
    <row r="62" spans="1:16" hidden="1" x14ac:dyDescent="0.25">
      <c r="A62" s="5"/>
      <c r="B62" s="5"/>
      <c r="C62" s="114"/>
      <c r="D62" s="22"/>
      <c r="E62" s="36"/>
      <c r="F62" s="36"/>
      <c r="G62" s="5"/>
      <c r="H62" s="5"/>
      <c r="I62" s="5"/>
      <c r="J62" s="36">
        <f t="shared" ref="J62" si="27">K62+N62</f>
        <v>0</v>
      </c>
      <c r="K62" s="36"/>
      <c r="L62" s="36"/>
      <c r="M62" s="36"/>
      <c r="N62" s="36">
        <f t="shared" ref="N62" si="28">O62</f>
        <v>0</v>
      </c>
      <c r="O62" s="36"/>
      <c r="P62" s="36">
        <f t="shared" ref="P62" si="29">E62+J62</f>
        <v>0</v>
      </c>
    </row>
    <row r="63" spans="1:16" ht="3.75" customHeight="1" x14ac:dyDescent="0.25">
      <c r="A63" s="5"/>
      <c r="B63" s="5"/>
      <c r="C63" s="114"/>
      <c r="D63" s="22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s="7" customFormat="1" ht="14.25" x14ac:dyDescent="0.25">
      <c r="A64" s="142"/>
      <c r="B64" s="142">
        <v>9000</v>
      </c>
      <c r="C64" s="149"/>
      <c r="D64" s="144" t="s">
        <v>280</v>
      </c>
      <c r="E64" s="145">
        <f>SUM(E65:E68)</f>
        <v>61.7</v>
      </c>
      <c r="F64" s="145">
        <f t="shared" ref="F64:P64" si="30">SUM(F65:F68)</f>
        <v>61.7</v>
      </c>
      <c r="G64" s="145">
        <f t="shared" si="30"/>
        <v>0</v>
      </c>
      <c r="H64" s="145">
        <f t="shared" si="30"/>
        <v>0</v>
      </c>
      <c r="I64" s="145">
        <f t="shared" si="30"/>
        <v>0</v>
      </c>
      <c r="J64" s="145">
        <f t="shared" si="30"/>
        <v>0</v>
      </c>
      <c r="K64" s="145">
        <f t="shared" si="30"/>
        <v>0</v>
      </c>
      <c r="L64" s="145">
        <f t="shared" si="30"/>
        <v>0</v>
      </c>
      <c r="M64" s="145">
        <f t="shared" si="30"/>
        <v>0</v>
      </c>
      <c r="N64" s="145">
        <f t="shared" si="30"/>
        <v>0</v>
      </c>
      <c r="O64" s="145">
        <f t="shared" si="30"/>
        <v>0</v>
      </c>
      <c r="P64" s="145">
        <f t="shared" si="30"/>
        <v>61.7</v>
      </c>
    </row>
    <row r="65" spans="1:16" ht="24.75" hidden="1" customHeight="1" x14ac:dyDescent="0.25">
      <c r="A65" s="5"/>
      <c r="B65" s="5">
        <v>9150</v>
      </c>
      <c r="C65" s="114" t="s">
        <v>160</v>
      </c>
      <c r="D65" s="22" t="s">
        <v>281</v>
      </c>
      <c r="E65" s="36">
        <f>F65</f>
        <v>0</v>
      </c>
      <c r="F65" s="36"/>
      <c r="G65" s="36"/>
      <c r="H65" s="36"/>
      <c r="I65" s="36"/>
      <c r="J65" s="36">
        <f t="shared" ref="J65:J66" si="31">K65+N65</f>
        <v>0</v>
      </c>
      <c r="K65" s="36"/>
      <c r="L65" s="36"/>
      <c r="M65" s="36"/>
      <c r="N65" s="36">
        <f t="shared" ref="N65:N66" si="32">O65</f>
        <v>0</v>
      </c>
      <c r="O65" s="36"/>
      <c r="P65" s="36">
        <f t="shared" ref="P65:P67" si="33">E65+J65</f>
        <v>0</v>
      </c>
    </row>
    <row r="66" spans="1:16" ht="56.25" x14ac:dyDescent="0.25">
      <c r="A66" s="5"/>
      <c r="B66" s="5">
        <v>9710</v>
      </c>
      <c r="C66" s="114" t="s">
        <v>160</v>
      </c>
      <c r="D66" s="22" t="s">
        <v>282</v>
      </c>
      <c r="E66" s="36">
        <f>F66</f>
        <v>61.7</v>
      </c>
      <c r="F66" s="36">
        <v>61.7</v>
      </c>
      <c r="G66" s="5"/>
      <c r="H66" s="5"/>
      <c r="I66" s="5"/>
      <c r="J66" s="36">
        <f t="shared" si="31"/>
        <v>0</v>
      </c>
      <c r="K66" s="5"/>
      <c r="L66" s="5"/>
      <c r="M66" s="5"/>
      <c r="N66" s="36">
        <f t="shared" si="32"/>
        <v>0</v>
      </c>
      <c r="O66" s="5"/>
      <c r="P66" s="36">
        <f t="shared" si="33"/>
        <v>61.7</v>
      </c>
    </row>
    <row r="67" spans="1:16" hidden="1" x14ac:dyDescent="0.25">
      <c r="A67" s="5"/>
      <c r="B67" s="5">
        <v>9770</v>
      </c>
      <c r="C67" s="114" t="s">
        <v>160</v>
      </c>
      <c r="D67" s="22" t="s">
        <v>283</v>
      </c>
      <c r="E67" s="36">
        <f>F67</f>
        <v>0</v>
      </c>
      <c r="F67" s="36"/>
      <c r="G67" s="5"/>
      <c r="H67" s="5"/>
      <c r="I67" s="5"/>
      <c r="J67" s="36">
        <f>K67+N67</f>
        <v>0</v>
      </c>
      <c r="K67" s="36"/>
      <c r="L67" s="36"/>
      <c r="M67" s="36"/>
      <c r="N67" s="36">
        <f>O67</f>
        <v>0</v>
      </c>
      <c r="O67" s="36"/>
      <c r="P67" s="36">
        <f t="shared" si="33"/>
        <v>0</v>
      </c>
    </row>
    <row r="68" spans="1:16" ht="22.5" hidden="1" x14ac:dyDescent="0.25">
      <c r="A68" s="5"/>
      <c r="B68" s="5"/>
      <c r="C68" s="114"/>
      <c r="D68" s="22" t="s">
        <v>50</v>
      </c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ht="3" customHeight="1" x14ac:dyDescent="0.25">
      <c r="A69" s="5"/>
      <c r="B69" s="5"/>
      <c r="C69" s="114"/>
      <c r="D69" s="22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  <row r="70" spans="1:16" s="7" customFormat="1" ht="14.25" x14ac:dyDescent="0.25">
      <c r="A70" s="142"/>
      <c r="B70" s="142"/>
      <c r="C70" s="149"/>
      <c r="D70" s="144" t="s">
        <v>47</v>
      </c>
      <c r="E70" s="145">
        <f>E13+E17+E20+E29+E37+E40+E43+E50+E57+E64+E47+E54+E61+E26</f>
        <v>31343.899999999998</v>
      </c>
      <c r="F70" s="145">
        <f t="shared" ref="F70:P70" si="34">F13+F17+F20+F29+F37+F40+F43+F50+F57+F64+F47+F54+F61+F26</f>
        <v>31343.899999999998</v>
      </c>
      <c r="G70" s="145">
        <f t="shared" si="34"/>
        <v>18567.2</v>
      </c>
      <c r="H70" s="145">
        <f t="shared" si="34"/>
        <v>4491.24</v>
      </c>
      <c r="I70" s="145">
        <f t="shared" si="34"/>
        <v>0</v>
      </c>
      <c r="J70" s="145">
        <f>J13+J17+J20+J29+J37+J40+J43+J50+J57+J64+J47+J54+J61+J26</f>
        <v>4339.6000000000004</v>
      </c>
      <c r="K70" s="145">
        <f t="shared" si="34"/>
        <v>1299.7</v>
      </c>
      <c r="L70" s="145">
        <f t="shared" si="34"/>
        <v>58.2</v>
      </c>
      <c r="M70" s="145">
        <f t="shared" si="34"/>
        <v>0</v>
      </c>
      <c r="N70" s="145">
        <f t="shared" si="34"/>
        <v>3039.9</v>
      </c>
      <c r="O70" s="145">
        <f t="shared" si="34"/>
        <v>3039.9</v>
      </c>
      <c r="P70" s="145">
        <f t="shared" si="34"/>
        <v>35683.5</v>
      </c>
    </row>
    <row r="71" spans="1:16" ht="3" customHeight="1" x14ac:dyDescent="0.25">
      <c r="A71" s="5"/>
      <c r="B71" s="5"/>
      <c r="C71" s="5"/>
      <c r="D71" s="22"/>
      <c r="E71" s="36"/>
      <c r="F71" s="36"/>
      <c r="G71" s="5"/>
      <c r="H71" s="5"/>
      <c r="I71" s="5"/>
      <c r="J71" s="5"/>
      <c r="K71" s="5"/>
      <c r="L71" s="5"/>
      <c r="M71" s="5"/>
      <c r="N71" s="5"/>
      <c r="O71" s="5"/>
      <c r="P71" s="5"/>
    </row>
    <row r="72" spans="1:16" ht="22.5" hidden="1" x14ac:dyDescent="0.25">
      <c r="B72" s="5">
        <v>250302</v>
      </c>
      <c r="C72" s="5"/>
      <c r="D72" s="22" t="s">
        <v>48</v>
      </c>
      <c r="E72" s="36" t="e">
        <f>#REF!</f>
        <v>#REF!</v>
      </c>
      <c r="F72" s="36"/>
      <c r="G72" s="5" t="e">
        <f>#REF!</f>
        <v>#REF!</v>
      </c>
      <c r="H72" s="5" t="e">
        <f>#REF!</f>
        <v>#REF!</v>
      </c>
      <c r="I72" s="5"/>
      <c r="J72" s="5" t="e">
        <f>#REF!</f>
        <v>#REF!</v>
      </c>
      <c r="K72" s="5" t="e">
        <f>#REF!</f>
        <v>#REF!</v>
      </c>
      <c r="L72" s="5" t="e">
        <f>#REF!</f>
        <v>#REF!</v>
      </c>
      <c r="M72" s="5" t="e">
        <f>#REF!</f>
        <v>#REF!</v>
      </c>
      <c r="N72" s="5" t="e">
        <f>#REF!</f>
        <v>#REF!</v>
      </c>
      <c r="O72" s="5" t="e">
        <f>#REF!</f>
        <v>#REF!</v>
      </c>
      <c r="P72" s="36" t="e">
        <f>#REF!</f>
        <v>#REF!</v>
      </c>
    </row>
    <row r="73" spans="1:16" ht="3" hidden="1" customHeight="1" x14ac:dyDescent="0.25">
      <c r="B73" s="5"/>
      <c r="C73" s="5"/>
      <c r="D73" s="22"/>
      <c r="E73" s="36"/>
      <c r="F73" s="36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16" s="7" customFormat="1" ht="14.25" hidden="1" x14ac:dyDescent="0.25">
      <c r="B74" s="6"/>
      <c r="C74" s="6"/>
      <c r="D74" s="21" t="s">
        <v>49</v>
      </c>
      <c r="E74" s="37" t="e">
        <f>E70+E72</f>
        <v>#REF!</v>
      </c>
      <c r="F74" s="37"/>
      <c r="G74" s="37" t="e">
        <f t="shared" ref="G74:O74" si="35">G70+G72</f>
        <v>#REF!</v>
      </c>
      <c r="H74" s="6" t="e">
        <f t="shared" si="35"/>
        <v>#REF!</v>
      </c>
      <c r="I74" s="6"/>
      <c r="J74" s="37" t="e">
        <f t="shared" si="35"/>
        <v>#REF!</v>
      </c>
      <c r="K74" s="37" t="e">
        <f t="shared" si="35"/>
        <v>#REF!</v>
      </c>
      <c r="L74" s="6" t="e">
        <f t="shared" si="35"/>
        <v>#REF!</v>
      </c>
      <c r="M74" s="37" t="e">
        <f t="shared" si="35"/>
        <v>#REF!</v>
      </c>
      <c r="N74" s="37" t="e">
        <f t="shared" si="35"/>
        <v>#REF!</v>
      </c>
      <c r="O74" s="37" t="e">
        <f t="shared" si="35"/>
        <v>#REF!</v>
      </c>
      <c r="P74" s="37" t="e">
        <f>P70+P72</f>
        <v>#REF!</v>
      </c>
    </row>
    <row r="75" spans="1:16" s="7" customFormat="1" ht="0.75" customHeight="1" x14ac:dyDescent="0.25">
      <c r="B75" s="55"/>
      <c r="C75" s="55"/>
      <c r="D75" s="121"/>
      <c r="E75" s="56"/>
      <c r="F75" s="56"/>
      <c r="G75" s="56"/>
      <c r="H75" s="55"/>
      <c r="I75" s="55"/>
      <c r="J75" s="56"/>
      <c r="K75" s="56"/>
      <c r="L75" s="55"/>
      <c r="M75" s="56"/>
      <c r="N75" s="56"/>
      <c r="O75" s="56"/>
      <c r="P75" s="56"/>
    </row>
    <row r="76" spans="1:16" s="7" customFormat="1" ht="14.25" x14ac:dyDescent="0.25">
      <c r="A76" s="196" t="s">
        <v>145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</row>
    <row r="77" spans="1:16" ht="12.75" customHeight="1" x14ac:dyDescent="0.25">
      <c r="A77" s="196" t="s">
        <v>144</v>
      </c>
      <c r="B77" s="196"/>
      <c r="C77" s="196"/>
      <c r="D77" s="196"/>
      <c r="E77" s="196"/>
      <c r="F77" s="196"/>
      <c r="G77" s="196"/>
      <c r="H77" s="196"/>
      <c r="I77" s="196"/>
      <c r="J77" s="196"/>
      <c r="K77" s="196"/>
      <c r="L77" s="196"/>
      <c r="M77" s="196"/>
      <c r="N77" s="196"/>
      <c r="O77" s="196"/>
      <c r="P77" s="196"/>
    </row>
    <row r="78" spans="1:16" hidden="1" x14ac:dyDescent="0.25">
      <c r="D78" s="14"/>
    </row>
    <row r="79" spans="1:16" s="35" customFormat="1" ht="17.25" customHeight="1" x14ac:dyDescent="0.25">
      <c r="A79" s="181" t="s">
        <v>165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8"/>
      <c r="L79" s="188"/>
      <c r="M79" s="188"/>
    </row>
    <row r="80" spans="1:16" x14ac:dyDescent="0.25">
      <c r="D80" s="14"/>
      <c r="H80" s="57"/>
      <c r="I80" s="57"/>
      <c r="J80" s="57"/>
      <c r="K80" s="57"/>
      <c r="L80" s="57"/>
      <c r="M80" s="57"/>
    </row>
    <row r="81" spans="4:4" x14ac:dyDescent="0.25">
      <c r="D81" s="14"/>
    </row>
    <row r="82" spans="4:4" x14ac:dyDescent="0.25">
      <c r="D82" s="14"/>
    </row>
    <row r="83" spans="4:4" x14ac:dyDescent="0.25">
      <c r="D83" s="14"/>
    </row>
    <row r="84" spans="4:4" x14ac:dyDescent="0.25">
      <c r="D84" s="14"/>
    </row>
    <row r="85" spans="4:4" x14ac:dyDescent="0.25">
      <c r="D85" s="14"/>
    </row>
    <row r="86" spans="4:4" x14ac:dyDescent="0.25">
      <c r="D86" s="14"/>
    </row>
    <row r="87" spans="4:4" x14ac:dyDescent="0.25">
      <c r="D87" s="14"/>
    </row>
    <row r="88" spans="4:4" x14ac:dyDescent="0.25">
      <c r="D88" s="14"/>
    </row>
    <row r="89" spans="4:4" x14ac:dyDescent="0.25">
      <c r="D89" s="14"/>
    </row>
    <row r="90" spans="4:4" x14ac:dyDescent="0.25">
      <c r="D90" s="14"/>
    </row>
    <row r="91" spans="4:4" x14ac:dyDescent="0.25">
      <c r="D91" s="14"/>
    </row>
    <row r="92" spans="4:4" x14ac:dyDescent="0.25">
      <c r="D92" s="14"/>
    </row>
  </sheetData>
  <mergeCells count="29">
    <mergeCell ref="B9:B12"/>
    <mergeCell ref="J9:O9"/>
    <mergeCell ref="J10:J12"/>
    <mergeCell ref="K10:K12"/>
    <mergeCell ref="L10:M10"/>
    <mergeCell ref="L11:L12"/>
    <mergeCell ref="M11:M12"/>
    <mergeCell ref="N10:N12"/>
    <mergeCell ref="N1:P1"/>
    <mergeCell ref="B5:P5"/>
    <mergeCell ref="B6:P6"/>
    <mergeCell ref="M2:P2"/>
    <mergeCell ref="M3:P3"/>
    <mergeCell ref="K79:M79"/>
    <mergeCell ref="D9:D12"/>
    <mergeCell ref="E10:E12"/>
    <mergeCell ref="G10:H10"/>
    <mergeCell ref="G11:G12"/>
    <mergeCell ref="H11:H12"/>
    <mergeCell ref="I10:I12"/>
    <mergeCell ref="F10:F12"/>
    <mergeCell ref="E9:I9"/>
    <mergeCell ref="A76:P76"/>
    <mergeCell ref="A77:P77"/>
    <mergeCell ref="A79:J79"/>
    <mergeCell ref="A9:A12"/>
    <mergeCell ref="C9:C12"/>
    <mergeCell ref="O11:O12"/>
    <mergeCell ref="P9:P12"/>
  </mergeCells>
  <pageMargins left="0" right="0" top="0.39370078740157483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E17" sqref="E17"/>
    </sheetView>
  </sheetViews>
  <sheetFormatPr defaultRowHeight="13.5" x14ac:dyDescent="0.25"/>
  <cols>
    <col min="1" max="1" width="11.28515625" style="23" customWidth="1"/>
    <col min="2" max="2" width="31" style="23" customWidth="1"/>
    <col min="3" max="4" width="5.5703125" style="23" customWidth="1"/>
    <col min="5" max="5" width="18.28515625" style="23" customWidth="1"/>
    <col min="6" max="6" width="8.85546875" style="23" customWidth="1"/>
    <col min="7" max="7" width="9.7109375" style="23" customWidth="1"/>
    <col min="8" max="8" width="8.7109375" style="23" customWidth="1"/>
    <col min="9" max="16384" width="9.140625" style="23"/>
  </cols>
  <sheetData>
    <row r="1" spans="1:8" ht="13.5" customHeight="1" x14ac:dyDescent="0.25">
      <c r="F1" s="177" t="s">
        <v>57</v>
      </c>
      <c r="G1" s="177"/>
      <c r="H1" s="177"/>
    </row>
    <row r="2" spans="1:8" ht="13.5" customHeight="1" x14ac:dyDescent="0.25">
      <c r="F2" s="177" t="s">
        <v>218</v>
      </c>
      <c r="G2" s="177"/>
      <c r="H2" s="177"/>
    </row>
    <row r="3" spans="1:8" ht="13.5" customHeight="1" x14ac:dyDescent="0.25">
      <c r="F3" s="177" t="s">
        <v>219</v>
      </c>
      <c r="G3" s="177"/>
      <c r="H3" s="177"/>
    </row>
    <row r="8" spans="1:8" ht="15" x14ac:dyDescent="0.25">
      <c r="A8" s="200" t="s">
        <v>135</v>
      </c>
      <c r="B8" s="200"/>
      <c r="C8" s="200"/>
      <c r="D8" s="200"/>
      <c r="E8" s="200"/>
      <c r="F8" s="200"/>
      <c r="G8" s="200"/>
      <c r="H8" s="200"/>
    </row>
    <row r="9" spans="1:8" ht="15" x14ac:dyDescent="0.25">
      <c r="A9" s="200" t="s">
        <v>220</v>
      </c>
      <c r="B9" s="200"/>
      <c r="C9" s="200"/>
      <c r="D9" s="200"/>
      <c r="E9" s="200"/>
      <c r="F9" s="200"/>
      <c r="G9" s="200"/>
      <c r="H9" s="200"/>
    </row>
    <row r="10" spans="1:8" ht="15" x14ac:dyDescent="0.25">
      <c r="A10" s="200"/>
      <c r="B10" s="200"/>
      <c r="C10" s="200"/>
      <c r="D10" s="200"/>
      <c r="E10" s="200"/>
      <c r="F10" s="200"/>
      <c r="G10" s="200"/>
      <c r="H10" s="200"/>
    </row>
    <row r="12" spans="1:8" ht="14.25" customHeight="1" x14ac:dyDescent="0.25"/>
    <row r="13" spans="1:8" ht="13.5" customHeight="1" x14ac:dyDescent="0.25">
      <c r="A13" s="201" t="s">
        <v>55</v>
      </c>
      <c r="B13" s="203" t="s">
        <v>132</v>
      </c>
      <c r="C13" s="205" t="s">
        <v>136</v>
      </c>
      <c r="D13" s="206"/>
      <c r="E13" s="203" t="s">
        <v>137</v>
      </c>
      <c r="F13" s="203"/>
      <c r="G13" s="203"/>
      <c r="H13" s="203"/>
    </row>
    <row r="14" spans="1:8" ht="47.25" customHeight="1" x14ac:dyDescent="0.25">
      <c r="A14" s="201"/>
      <c r="B14" s="203"/>
      <c r="C14" s="207"/>
      <c r="D14" s="208"/>
      <c r="E14" s="203" t="s">
        <v>133</v>
      </c>
      <c r="F14" s="203"/>
      <c r="G14" s="203" t="s">
        <v>134</v>
      </c>
      <c r="H14" s="203"/>
    </row>
    <row r="15" spans="1:8" ht="114.75" customHeight="1" thickBot="1" x14ac:dyDescent="0.3">
      <c r="A15" s="202"/>
      <c r="B15" s="204"/>
      <c r="C15" s="29" t="s">
        <v>56</v>
      </c>
      <c r="D15" s="29" t="s">
        <v>56</v>
      </c>
      <c r="E15" s="117" t="s">
        <v>248</v>
      </c>
      <c r="F15" s="117"/>
      <c r="G15" s="117"/>
      <c r="H15" s="118"/>
    </row>
    <row r="16" spans="1:8" s="24" customFormat="1" ht="15" thickTop="1" thickBot="1" x14ac:dyDescent="0.3">
      <c r="A16" s="30">
        <v>1</v>
      </c>
      <c r="B16" s="31">
        <v>2</v>
      </c>
      <c r="C16" s="31">
        <v>3</v>
      </c>
      <c r="D16" s="31">
        <v>4</v>
      </c>
      <c r="E16" s="31">
        <v>5</v>
      </c>
      <c r="F16" s="31">
        <v>6</v>
      </c>
      <c r="G16" s="31">
        <v>7</v>
      </c>
      <c r="H16" s="31">
        <v>8</v>
      </c>
    </row>
    <row r="17" spans="1:8" ht="16.5" customHeight="1" thickTop="1" x14ac:dyDescent="0.25">
      <c r="A17" s="27">
        <v>12313401000</v>
      </c>
      <c r="B17" s="28" t="s">
        <v>247</v>
      </c>
      <c r="C17" s="39"/>
      <c r="D17" s="28"/>
      <c r="E17" s="39">
        <v>61.7</v>
      </c>
      <c r="F17" s="28"/>
      <c r="G17" s="39"/>
      <c r="H17" s="28"/>
    </row>
    <row r="18" spans="1:8" x14ac:dyDescent="0.25">
      <c r="A18" s="26"/>
      <c r="B18" s="28"/>
      <c r="C18" s="25"/>
      <c r="D18" s="25"/>
      <c r="E18" s="25"/>
      <c r="F18" s="25"/>
      <c r="G18" s="36"/>
      <c r="H18" s="25"/>
    </row>
    <row r="19" spans="1:8" x14ac:dyDescent="0.25">
      <c r="A19" s="26"/>
      <c r="B19" s="25"/>
      <c r="C19" s="25"/>
      <c r="D19" s="25"/>
      <c r="E19" s="25"/>
      <c r="F19" s="25"/>
      <c r="G19" s="25"/>
      <c r="H19" s="25"/>
    </row>
    <row r="20" spans="1:8" s="34" customFormat="1" ht="15" thickBot="1" x14ac:dyDescent="0.3">
      <c r="A20" s="32"/>
      <c r="B20" s="33" t="s">
        <v>33</v>
      </c>
      <c r="C20" s="40">
        <f>C17</f>
        <v>0</v>
      </c>
      <c r="D20" s="33">
        <f>D17</f>
        <v>0</v>
      </c>
      <c r="E20" s="40">
        <f>E17</f>
        <v>61.7</v>
      </c>
      <c r="F20" s="33">
        <f>F17</f>
        <v>0</v>
      </c>
      <c r="G20" s="40">
        <f>G18</f>
        <v>0</v>
      </c>
      <c r="H20" s="33"/>
    </row>
    <row r="24" spans="1:8" s="35" customFormat="1" ht="17.25" customHeight="1" x14ac:dyDescent="0.25">
      <c r="A24" s="181" t="s">
        <v>165</v>
      </c>
      <c r="B24" s="181"/>
      <c r="C24" s="181"/>
      <c r="D24" s="181"/>
      <c r="E24" s="181"/>
      <c r="F24" s="181"/>
      <c r="G24" s="119"/>
      <c r="H24" s="119"/>
    </row>
  </sheetData>
  <mergeCells count="13">
    <mergeCell ref="A24:F24"/>
    <mergeCell ref="C13:D14"/>
    <mergeCell ref="E13:H13"/>
    <mergeCell ref="E14:F14"/>
    <mergeCell ref="G14:H14"/>
    <mergeCell ref="A10:H10"/>
    <mergeCell ref="A13:A15"/>
    <mergeCell ref="B13:B15"/>
    <mergeCell ref="F1:H1"/>
    <mergeCell ref="F2:H2"/>
    <mergeCell ref="F3:H3"/>
    <mergeCell ref="A8:H8"/>
    <mergeCell ref="A9:H9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workbookViewId="0">
      <selection activeCell="A22" activeCellId="1" sqref="A18:XFD18 A22:XFD22"/>
    </sheetView>
  </sheetViews>
  <sheetFormatPr defaultRowHeight="13.5" x14ac:dyDescent="0.25"/>
  <cols>
    <col min="1" max="1" width="9.140625" style="4"/>
    <col min="2" max="3" width="13" style="4" customWidth="1"/>
    <col min="4" max="4" width="18.42578125" style="4" customWidth="1"/>
    <col min="5" max="5" width="56.7109375" style="4" customWidth="1"/>
    <col min="6" max="6" width="8" style="4" customWidth="1"/>
    <col min="7" max="7" width="6.85546875" style="4" customWidth="1"/>
    <col min="8" max="8" width="8.28515625" style="4" customWidth="1"/>
    <col min="9" max="9" width="7.7109375" style="4" customWidth="1"/>
    <col min="10" max="16384" width="9.140625" style="4"/>
  </cols>
  <sheetData>
    <row r="1" spans="1:9" ht="13.5" customHeight="1" x14ac:dyDescent="0.25">
      <c r="F1" s="198" t="s">
        <v>58</v>
      </c>
      <c r="G1" s="198"/>
      <c r="H1" s="198"/>
      <c r="I1" s="122"/>
    </row>
    <row r="2" spans="1:9" ht="13.5" customHeight="1" x14ac:dyDescent="0.25">
      <c r="F2" s="198" t="s">
        <v>221</v>
      </c>
      <c r="G2" s="198"/>
      <c r="H2" s="198"/>
      <c r="I2" s="198"/>
    </row>
    <row r="3" spans="1:9" ht="13.5" customHeight="1" x14ac:dyDescent="0.25">
      <c r="F3" s="198" t="s">
        <v>222</v>
      </c>
      <c r="G3" s="198"/>
      <c r="H3" s="198"/>
      <c r="I3" s="198"/>
    </row>
    <row r="4" spans="1:9" ht="5.25" customHeight="1" x14ac:dyDescent="0.25"/>
    <row r="5" spans="1:9" ht="15" x14ac:dyDescent="0.25">
      <c r="B5" s="172" t="s">
        <v>236</v>
      </c>
      <c r="C5" s="172"/>
      <c r="D5" s="172"/>
      <c r="E5" s="172"/>
      <c r="F5" s="172"/>
      <c r="G5" s="172"/>
      <c r="H5" s="172"/>
      <c r="I5" s="172"/>
    </row>
    <row r="6" spans="1:9" ht="5.25" customHeight="1" x14ac:dyDescent="0.25"/>
    <row r="7" spans="1:9" ht="15" customHeight="1" x14ac:dyDescent="0.25">
      <c r="H7" s="212" t="s">
        <v>71</v>
      </c>
      <c r="I7" s="212"/>
    </row>
    <row r="8" spans="1:9" s="14" customFormat="1" ht="26.25" customHeight="1" x14ac:dyDescent="0.25">
      <c r="A8" s="214" t="s">
        <v>143</v>
      </c>
      <c r="B8" s="209" t="s">
        <v>142</v>
      </c>
      <c r="C8" s="209" t="s">
        <v>126</v>
      </c>
      <c r="D8" s="209" t="s">
        <v>141</v>
      </c>
      <c r="E8" s="214" t="s">
        <v>60</v>
      </c>
      <c r="F8" s="213" t="s">
        <v>140</v>
      </c>
      <c r="G8" s="213" t="s">
        <v>59</v>
      </c>
      <c r="H8" s="213" t="s">
        <v>139</v>
      </c>
      <c r="I8" s="213" t="s">
        <v>138</v>
      </c>
    </row>
    <row r="9" spans="1:9" s="14" customFormat="1" ht="18.75" customHeight="1" x14ac:dyDescent="0.25">
      <c r="A9" s="214"/>
      <c r="B9" s="210"/>
      <c r="C9" s="210"/>
      <c r="D9" s="210"/>
      <c r="E9" s="214"/>
      <c r="F9" s="213"/>
      <c r="G9" s="213"/>
      <c r="H9" s="213"/>
      <c r="I9" s="213"/>
    </row>
    <row r="10" spans="1:9" s="14" customFormat="1" ht="49.5" customHeight="1" x14ac:dyDescent="0.25">
      <c r="A10" s="214"/>
      <c r="B10" s="211"/>
      <c r="C10" s="211"/>
      <c r="D10" s="211"/>
      <c r="E10" s="214"/>
      <c r="F10" s="213"/>
      <c r="G10" s="213"/>
      <c r="H10" s="213"/>
      <c r="I10" s="213"/>
    </row>
    <row r="11" spans="1:9" s="7" customFormat="1" ht="14.25" x14ac:dyDescent="0.25">
      <c r="A11" s="6"/>
      <c r="B11" s="20" t="s">
        <v>54</v>
      </c>
      <c r="C11" s="21"/>
      <c r="D11" s="21"/>
      <c r="E11" s="6"/>
      <c r="F11" s="37">
        <f>F15+F43+F47+F24+F31+F53</f>
        <v>3039.9</v>
      </c>
      <c r="G11" s="6"/>
      <c r="H11" s="6"/>
      <c r="I11" s="37">
        <f t="shared" ref="I11:I44" si="0">F11</f>
        <v>3039.9</v>
      </c>
    </row>
    <row r="12" spans="1:9" ht="14.25" hidden="1" x14ac:dyDescent="0.25">
      <c r="A12" s="5"/>
      <c r="B12" s="42">
        <v>6060</v>
      </c>
      <c r="C12" s="123" t="s">
        <v>154</v>
      </c>
      <c r="D12" s="42"/>
      <c r="E12" s="42" t="s">
        <v>46</v>
      </c>
      <c r="F12" s="43">
        <f>F13+F14</f>
        <v>0</v>
      </c>
      <c r="G12" s="8"/>
      <c r="H12" s="8"/>
      <c r="I12" s="43">
        <f>F12</f>
        <v>0</v>
      </c>
    </row>
    <row r="13" spans="1:9" ht="12.75" hidden="1" customHeight="1" x14ac:dyDescent="0.25">
      <c r="A13" s="5"/>
      <c r="B13" s="45" t="s">
        <v>63</v>
      </c>
      <c r="C13" s="124"/>
      <c r="D13" s="11"/>
      <c r="E13" s="5" t="s">
        <v>197</v>
      </c>
      <c r="F13" s="36"/>
      <c r="G13" s="5"/>
      <c r="H13" s="5"/>
      <c r="I13" s="36">
        <f t="shared" si="0"/>
        <v>0</v>
      </c>
    </row>
    <row r="14" spans="1:9" ht="15" hidden="1" customHeight="1" x14ac:dyDescent="0.25">
      <c r="A14" s="5"/>
      <c r="B14" s="113"/>
      <c r="C14" s="130"/>
      <c r="D14" s="131"/>
      <c r="E14" s="5" t="s">
        <v>198</v>
      </c>
      <c r="F14" s="36"/>
      <c r="G14" s="5"/>
      <c r="H14" s="5"/>
      <c r="I14" s="36">
        <f t="shared" si="0"/>
        <v>0</v>
      </c>
    </row>
    <row r="15" spans="1:9" s="7" customFormat="1" ht="14.25" hidden="1" x14ac:dyDescent="0.25">
      <c r="A15" s="6"/>
      <c r="B15" s="41"/>
      <c r="C15" s="125"/>
      <c r="D15" s="46"/>
      <c r="E15" s="6" t="s">
        <v>64</v>
      </c>
      <c r="F15" s="37">
        <f>F12</f>
        <v>0</v>
      </c>
      <c r="G15" s="6"/>
      <c r="H15" s="6"/>
      <c r="I15" s="37">
        <f t="shared" si="0"/>
        <v>0</v>
      </c>
    </row>
    <row r="16" spans="1:9" s="7" customFormat="1" ht="3" customHeight="1" x14ac:dyDescent="0.25">
      <c r="A16" s="6"/>
      <c r="B16" s="41"/>
      <c r="C16" s="125"/>
      <c r="D16" s="46"/>
      <c r="E16" s="6"/>
      <c r="F16" s="37"/>
      <c r="G16" s="6"/>
      <c r="H16" s="6"/>
      <c r="I16" s="37"/>
    </row>
    <row r="17" spans="1:9" s="44" customFormat="1" ht="28.5" x14ac:dyDescent="0.25">
      <c r="A17" s="8"/>
      <c r="B17" s="42">
        <v>7330</v>
      </c>
      <c r="C17" s="123" t="s">
        <v>237</v>
      </c>
      <c r="D17" s="52"/>
      <c r="E17" s="8" t="s">
        <v>238</v>
      </c>
      <c r="F17" s="43">
        <f>F24</f>
        <v>640</v>
      </c>
      <c r="G17" s="8"/>
      <c r="H17" s="8"/>
      <c r="I17" s="43">
        <f>F17</f>
        <v>640</v>
      </c>
    </row>
    <row r="18" spans="1:9" ht="13.5" hidden="1" customHeight="1" x14ac:dyDescent="0.25">
      <c r="A18" s="5"/>
      <c r="B18" s="217">
        <v>3122</v>
      </c>
      <c r="C18" s="215"/>
      <c r="D18" s="110"/>
      <c r="E18" s="5" t="s">
        <v>196</v>
      </c>
      <c r="F18" s="164"/>
      <c r="G18" s="5"/>
      <c r="H18" s="5"/>
      <c r="I18" s="36">
        <f>F18</f>
        <v>0</v>
      </c>
    </row>
    <row r="19" spans="1:9" ht="13.5" customHeight="1" x14ac:dyDescent="0.25">
      <c r="A19" s="5"/>
      <c r="B19" s="218"/>
      <c r="C19" s="216"/>
      <c r="D19" s="111"/>
      <c r="E19" s="5" t="s">
        <v>239</v>
      </c>
      <c r="F19" s="36">
        <v>40</v>
      </c>
      <c r="G19" s="5"/>
      <c r="H19" s="5"/>
      <c r="I19" s="36">
        <f>F19</f>
        <v>40</v>
      </c>
    </row>
    <row r="20" spans="1:9" x14ac:dyDescent="0.25">
      <c r="A20" s="5"/>
      <c r="B20" s="218"/>
      <c r="C20" s="216"/>
      <c r="D20" s="111"/>
      <c r="E20" s="5" t="s">
        <v>194</v>
      </c>
      <c r="F20" s="36">
        <v>600</v>
      </c>
      <c r="G20" s="5"/>
      <c r="H20" s="5"/>
      <c r="I20" s="36">
        <f t="shared" ref="I20:I38" si="1">F20</f>
        <v>600</v>
      </c>
    </row>
    <row r="21" spans="1:9" hidden="1" x14ac:dyDescent="0.25">
      <c r="A21" s="5"/>
      <c r="B21" s="218"/>
      <c r="C21" s="216"/>
      <c r="D21" s="111"/>
      <c r="E21" s="5" t="s">
        <v>196</v>
      </c>
      <c r="F21" s="36"/>
      <c r="G21" s="5"/>
      <c r="H21" s="5"/>
      <c r="I21" s="36">
        <f t="shared" si="1"/>
        <v>0</v>
      </c>
    </row>
    <row r="22" spans="1:9" hidden="1" x14ac:dyDescent="0.25">
      <c r="A22" s="5"/>
      <c r="B22" s="218"/>
      <c r="C22" s="216"/>
      <c r="D22" s="111"/>
      <c r="E22" s="5" t="s">
        <v>195</v>
      </c>
      <c r="F22" s="164"/>
      <c r="G22" s="5"/>
      <c r="H22" s="5"/>
      <c r="I22" s="36">
        <f t="shared" si="1"/>
        <v>0</v>
      </c>
    </row>
    <row r="23" spans="1:9" ht="3" customHeight="1" x14ac:dyDescent="0.25">
      <c r="A23" s="5"/>
      <c r="B23" s="54"/>
      <c r="C23" s="126"/>
      <c r="D23" s="112"/>
      <c r="E23" s="5"/>
      <c r="F23" s="36"/>
      <c r="G23" s="5"/>
      <c r="H23" s="5"/>
      <c r="I23" s="36"/>
    </row>
    <row r="24" spans="1:9" s="7" customFormat="1" ht="14.25" x14ac:dyDescent="0.25">
      <c r="A24" s="6"/>
      <c r="B24" s="41"/>
      <c r="C24" s="127"/>
      <c r="D24" s="51"/>
      <c r="E24" s="6" t="s">
        <v>67</v>
      </c>
      <c r="F24" s="37">
        <f>SUM(F18:F22)</f>
        <v>640</v>
      </c>
      <c r="G24" s="6"/>
      <c r="H24" s="6"/>
      <c r="I24" s="37">
        <f t="shared" si="1"/>
        <v>640</v>
      </c>
    </row>
    <row r="25" spans="1:9" s="44" customFormat="1" ht="14.25" hidden="1" x14ac:dyDescent="0.25">
      <c r="A25" s="8"/>
      <c r="B25" s="42">
        <v>6021</v>
      </c>
      <c r="C25" s="123" t="s">
        <v>182</v>
      </c>
      <c r="D25" s="52"/>
      <c r="E25" s="42" t="s">
        <v>202</v>
      </c>
      <c r="F25" s="43">
        <f>F26</f>
        <v>0</v>
      </c>
      <c r="G25" s="8"/>
      <c r="H25" s="8"/>
      <c r="I25" s="43">
        <f>F25</f>
        <v>0</v>
      </c>
    </row>
    <row r="26" spans="1:9" s="7" customFormat="1" ht="27" hidden="1" x14ac:dyDescent="0.25">
      <c r="A26" s="6"/>
      <c r="B26" s="41">
        <v>3131</v>
      </c>
      <c r="C26" s="127"/>
      <c r="D26" s="51"/>
      <c r="E26" s="5" t="s">
        <v>171</v>
      </c>
      <c r="F26" s="37"/>
      <c r="G26" s="6"/>
      <c r="H26" s="6"/>
      <c r="I26" s="37">
        <f t="shared" ref="I26:I31" si="2">F26</f>
        <v>0</v>
      </c>
    </row>
    <row r="27" spans="1:9" s="44" customFormat="1" ht="22.5" hidden="1" x14ac:dyDescent="0.25">
      <c r="A27" s="8"/>
      <c r="B27" s="42">
        <v>6022</v>
      </c>
      <c r="C27" s="123" t="s">
        <v>182</v>
      </c>
      <c r="D27" s="52"/>
      <c r="E27" s="42" t="s">
        <v>174</v>
      </c>
      <c r="F27" s="43">
        <f>F28</f>
        <v>0</v>
      </c>
      <c r="G27" s="8"/>
      <c r="H27" s="8"/>
      <c r="I27" s="43">
        <f t="shared" si="2"/>
        <v>0</v>
      </c>
    </row>
    <row r="28" spans="1:9" s="7" customFormat="1" ht="27" hidden="1" x14ac:dyDescent="0.25">
      <c r="A28" s="6"/>
      <c r="B28" s="41">
        <v>3131</v>
      </c>
      <c r="C28" s="127"/>
      <c r="D28" s="51"/>
      <c r="E28" s="5" t="s">
        <v>170</v>
      </c>
      <c r="F28" s="37"/>
      <c r="G28" s="6"/>
      <c r="H28" s="6"/>
      <c r="I28" s="37">
        <f t="shared" si="2"/>
        <v>0</v>
      </c>
    </row>
    <row r="29" spans="1:9" s="44" customFormat="1" ht="25.5" x14ac:dyDescent="0.25">
      <c r="A29" s="8"/>
      <c r="B29" s="42">
        <v>8110</v>
      </c>
      <c r="C29" s="123" t="s">
        <v>203</v>
      </c>
      <c r="D29" s="52"/>
      <c r="E29" s="42" t="s">
        <v>241</v>
      </c>
      <c r="F29" s="43">
        <f>F30</f>
        <v>200</v>
      </c>
      <c r="G29" s="8"/>
      <c r="H29" s="8"/>
      <c r="I29" s="43">
        <f t="shared" ref="I29" si="3">F29</f>
        <v>200</v>
      </c>
    </row>
    <row r="30" spans="1:9" s="7" customFormat="1" ht="14.25" x14ac:dyDescent="0.25">
      <c r="A30" s="6"/>
      <c r="B30" s="41">
        <v>3131</v>
      </c>
      <c r="C30" s="127"/>
      <c r="D30" s="51"/>
      <c r="E30" s="5" t="s">
        <v>240</v>
      </c>
      <c r="F30" s="165">
        <v>200</v>
      </c>
      <c r="G30" s="6"/>
      <c r="H30" s="6"/>
      <c r="I30" s="37">
        <f>F30</f>
        <v>200</v>
      </c>
    </row>
    <row r="31" spans="1:9" s="7" customFormat="1" ht="14.25" x14ac:dyDescent="0.25">
      <c r="A31" s="6"/>
      <c r="B31" s="41"/>
      <c r="C31" s="127"/>
      <c r="D31" s="51"/>
      <c r="E31" s="6" t="s">
        <v>169</v>
      </c>
      <c r="F31" s="37">
        <f>F25+F27+F29</f>
        <v>200</v>
      </c>
      <c r="G31" s="6"/>
      <c r="H31" s="6"/>
      <c r="I31" s="37">
        <f t="shared" si="2"/>
        <v>200</v>
      </c>
    </row>
    <row r="32" spans="1:9" s="7" customFormat="1" ht="3" customHeight="1" x14ac:dyDescent="0.25">
      <c r="A32" s="6"/>
      <c r="B32" s="41"/>
      <c r="C32" s="128"/>
      <c r="D32" s="120"/>
      <c r="E32" s="50"/>
      <c r="F32" s="37"/>
      <c r="G32" s="6"/>
      <c r="H32" s="6"/>
      <c r="I32" s="37"/>
    </row>
    <row r="33" spans="1:9" ht="14.25" x14ac:dyDescent="0.25">
      <c r="A33" s="5"/>
      <c r="B33" s="42">
        <v>6030</v>
      </c>
      <c r="C33" s="123" t="s">
        <v>154</v>
      </c>
      <c r="D33" s="42"/>
      <c r="E33" s="42" t="s">
        <v>242</v>
      </c>
      <c r="F33" s="43">
        <f>F34+F36+F35</f>
        <v>200</v>
      </c>
      <c r="G33" s="8"/>
      <c r="H33" s="8"/>
      <c r="I33" s="43">
        <f t="shared" si="1"/>
        <v>200</v>
      </c>
    </row>
    <row r="34" spans="1:9" x14ac:dyDescent="0.25">
      <c r="A34" s="5"/>
      <c r="B34" s="11">
        <v>3132</v>
      </c>
      <c r="C34" s="124"/>
      <c r="D34" s="11"/>
      <c r="E34" s="5" t="s">
        <v>243</v>
      </c>
      <c r="F34" s="36">
        <v>100</v>
      </c>
      <c r="G34" s="5"/>
      <c r="H34" s="5"/>
      <c r="I34" s="36">
        <f t="shared" si="1"/>
        <v>100</v>
      </c>
    </row>
    <row r="35" spans="1:9" x14ac:dyDescent="0.25">
      <c r="A35" s="5"/>
      <c r="B35" s="11"/>
      <c r="C35" s="124"/>
      <c r="D35" s="11"/>
      <c r="E35" s="5" t="s">
        <v>199</v>
      </c>
      <c r="F35" s="36">
        <v>100</v>
      </c>
      <c r="G35" s="5"/>
      <c r="H35" s="5"/>
      <c r="I35" s="36">
        <f t="shared" si="1"/>
        <v>100</v>
      </c>
    </row>
    <row r="36" spans="1:9" ht="27" hidden="1" x14ac:dyDescent="0.25">
      <c r="A36" s="5"/>
      <c r="B36" s="11"/>
      <c r="C36" s="124"/>
      <c r="D36" s="53"/>
      <c r="E36" s="5" t="s">
        <v>172</v>
      </c>
      <c r="F36" s="36"/>
      <c r="G36" s="5"/>
      <c r="H36" s="5"/>
      <c r="I36" s="36">
        <f t="shared" si="1"/>
        <v>0</v>
      </c>
    </row>
    <row r="37" spans="1:9" s="7" customFormat="1" ht="25.5" x14ac:dyDescent="0.25">
      <c r="A37" s="6"/>
      <c r="B37" s="41">
        <v>7461</v>
      </c>
      <c r="C37" s="127" t="s">
        <v>193</v>
      </c>
      <c r="D37" s="51"/>
      <c r="E37" s="42" t="s">
        <v>244</v>
      </c>
      <c r="F37" s="37">
        <f>F38+F39</f>
        <v>1599.9</v>
      </c>
      <c r="G37" s="6"/>
      <c r="H37" s="6"/>
      <c r="I37" s="37">
        <f t="shared" si="1"/>
        <v>1599.9</v>
      </c>
    </row>
    <row r="38" spans="1:9" ht="27" x14ac:dyDescent="0.25">
      <c r="A38" s="5"/>
      <c r="B38" s="11">
        <v>3132</v>
      </c>
      <c r="C38" s="124"/>
      <c r="D38" s="53"/>
      <c r="E38" s="5" t="s">
        <v>245</v>
      </c>
      <c r="F38" s="36">
        <v>399.9</v>
      </c>
      <c r="G38" s="5"/>
      <c r="H38" s="5"/>
      <c r="I38" s="36">
        <f t="shared" si="1"/>
        <v>399.9</v>
      </c>
    </row>
    <row r="39" spans="1:9" s="44" customFormat="1" ht="14.25" customHeight="1" x14ac:dyDescent="0.25">
      <c r="A39" s="8"/>
      <c r="B39" s="42"/>
      <c r="C39" s="123"/>
      <c r="D39" s="42"/>
      <c r="E39" s="11" t="s">
        <v>246</v>
      </c>
      <c r="F39" s="151">
        <v>1200</v>
      </c>
      <c r="G39" s="8"/>
      <c r="H39" s="8"/>
      <c r="I39" s="43">
        <f t="shared" si="0"/>
        <v>1200</v>
      </c>
    </row>
    <row r="40" spans="1:9" ht="14.25" hidden="1" customHeight="1" x14ac:dyDescent="0.25">
      <c r="A40" s="5"/>
      <c r="B40" s="11">
        <v>3132</v>
      </c>
      <c r="C40" s="124"/>
      <c r="D40" s="11"/>
      <c r="E40" s="5" t="s">
        <v>200</v>
      </c>
      <c r="F40" s="36"/>
      <c r="G40" s="5"/>
      <c r="H40" s="5"/>
      <c r="I40" s="36">
        <f t="shared" si="0"/>
        <v>0</v>
      </c>
    </row>
    <row r="41" spans="1:9" ht="24" customHeight="1" x14ac:dyDescent="0.25">
      <c r="A41" s="5"/>
      <c r="B41" s="45" t="s">
        <v>259</v>
      </c>
      <c r="C41" s="45" t="s">
        <v>155</v>
      </c>
      <c r="E41" s="42" t="s">
        <v>260</v>
      </c>
      <c r="F41" s="36">
        <f>F42</f>
        <v>400</v>
      </c>
      <c r="G41" s="5"/>
      <c r="H41" s="5"/>
      <c r="I41" s="36">
        <f>I42</f>
        <v>400</v>
      </c>
    </row>
    <row r="42" spans="1:9" ht="14.25" customHeight="1" x14ac:dyDescent="0.25">
      <c r="A42" s="5"/>
      <c r="B42" s="11">
        <v>3132</v>
      </c>
      <c r="C42" s="124"/>
      <c r="D42" s="11"/>
      <c r="E42" s="5" t="s">
        <v>284</v>
      </c>
      <c r="F42" s="36">
        <v>400</v>
      </c>
      <c r="G42" s="5"/>
      <c r="H42" s="5"/>
      <c r="I42" s="36">
        <f>F42</f>
        <v>400</v>
      </c>
    </row>
    <row r="43" spans="1:9" s="7" customFormat="1" ht="14.25" x14ac:dyDescent="0.25">
      <c r="A43" s="6"/>
      <c r="B43" s="41"/>
      <c r="C43" s="127"/>
      <c r="D43" s="41"/>
      <c r="E43" s="6" t="s">
        <v>62</v>
      </c>
      <c r="F43" s="37">
        <f>F41+F33+F37</f>
        <v>2199.9</v>
      </c>
      <c r="G43" s="6"/>
      <c r="H43" s="6"/>
      <c r="I43" s="37">
        <f t="shared" si="0"/>
        <v>2199.9</v>
      </c>
    </row>
    <row r="44" spans="1:9" ht="3" customHeight="1" x14ac:dyDescent="0.25">
      <c r="A44" s="5"/>
      <c r="B44" s="11"/>
      <c r="C44" s="124"/>
      <c r="D44" s="11"/>
      <c r="E44" s="5"/>
      <c r="F44" s="36"/>
      <c r="G44" s="5"/>
      <c r="H44" s="5"/>
      <c r="I44" s="36">
        <f t="shared" si="0"/>
        <v>0</v>
      </c>
    </row>
    <row r="45" spans="1:9" s="44" customFormat="1" ht="13.5" hidden="1" customHeight="1" x14ac:dyDescent="0.25">
      <c r="A45" s="8"/>
      <c r="B45" s="42">
        <v>6310</v>
      </c>
      <c r="C45" s="123" t="s">
        <v>190</v>
      </c>
      <c r="D45" s="42"/>
      <c r="E45" s="42" t="s">
        <v>191</v>
      </c>
      <c r="F45" s="43">
        <f>SUM(F46:F46)</f>
        <v>0</v>
      </c>
      <c r="G45" s="8"/>
      <c r="H45" s="8"/>
      <c r="I45" s="43">
        <f>F45</f>
        <v>0</v>
      </c>
    </row>
    <row r="46" spans="1:9" ht="12.75" hidden="1" customHeight="1" x14ac:dyDescent="0.25">
      <c r="A46" s="5"/>
      <c r="B46" s="11">
        <v>3142</v>
      </c>
      <c r="C46" s="129"/>
      <c r="D46" s="109"/>
      <c r="E46" s="5" t="s">
        <v>201</v>
      </c>
      <c r="F46" s="36"/>
      <c r="G46" s="5"/>
      <c r="H46" s="5"/>
      <c r="I46" s="36">
        <f>F46</f>
        <v>0</v>
      </c>
    </row>
    <row r="47" spans="1:9" s="7" customFormat="1" ht="14.25" hidden="1" x14ac:dyDescent="0.25">
      <c r="A47" s="6"/>
      <c r="B47" s="6"/>
      <c r="C47" s="59"/>
      <c r="D47" s="6"/>
      <c r="E47" s="6" t="s">
        <v>61</v>
      </c>
      <c r="F47" s="37">
        <f>SUM(F46:F46)</f>
        <v>0</v>
      </c>
      <c r="G47" s="6"/>
      <c r="H47" s="6"/>
      <c r="I47" s="37">
        <f t="shared" ref="I47" si="4">F47</f>
        <v>0</v>
      </c>
    </row>
    <row r="48" spans="1:9" s="7" customFormat="1" ht="4.5" hidden="1" customHeight="1" x14ac:dyDescent="0.25">
      <c r="A48" s="6"/>
      <c r="B48" s="6"/>
      <c r="C48" s="59"/>
      <c r="D48" s="6"/>
      <c r="E48" s="6"/>
      <c r="F48" s="37"/>
      <c r="G48" s="6"/>
      <c r="H48" s="6"/>
      <c r="I48" s="37"/>
    </row>
    <row r="49" spans="1:9" s="44" customFormat="1" ht="14.25" hidden="1" x14ac:dyDescent="0.25">
      <c r="A49" s="8"/>
      <c r="B49" s="8">
        <v>6051</v>
      </c>
      <c r="C49" s="60" t="s">
        <v>154</v>
      </c>
      <c r="D49" s="8"/>
      <c r="E49" s="8" t="s">
        <v>204</v>
      </c>
      <c r="F49" s="43">
        <f>F50</f>
        <v>0</v>
      </c>
      <c r="G49" s="8"/>
      <c r="H49" s="8"/>
      <c r="I49" s="43">
        <f>F49</f>
        <v>0</v>
      </c>
    </row>
    <row r="50" spans="1:9" ht="27" hidden="1" x14ac:dyDescent="0.25">
      <c r="A50" s="5"/>
      <c r="B50" s="5">
        <v>3210</v>
      </c>
      <c r="C50" s="45"/>
      <c r="D50" s="5"/>
      <c r="E50" s="5" t="s">
        <v>175</v>
      </c>
      <c r="F50" s="36"/>
      <c r="G50" s="5"/>
      <c r="H50" s="5"/>
      <c r="I50" s="43">
        <f t="shared" ref="I50:I53" si="5">F50</f>
        <v>0</v>
      </c>
    </row>
    <row r="51" spans="1:9" s="44" customFormat="1" ht="28.5" hidden="1" x14ac:dyDescent="0.25">
      <c r="A51" s="8"/>
      <c r="B51" s="8">
        <v>6052</v>
      </c>
      <c r="C51" s="60" t="s">
        <v>154</v>
      </c>
      <c r="D51" s="8"/>
      <c r="E51" s="8" t="s">
        <v>205</v>
      </c>
      <c r="F51" s="43"/>
      <c r="G51" s="8"/>
      <c r="H51" s="8"/>
      <c r="I51" s="43">
        <f t="shared" si="5"/>
        <v>0</v>
      </c>
    </row>
    <row r="52" spans="1:9" ht="27" hidden="1" x14ac:dyDescent="0.25">
      <c r="A52" s="5"/>
      <c r="B52" s="5">
        <v>3210</v>
      </c>
      <c r="C52" s="45"/>
      <c r="D52" s="5"/>
      <c r="E52" s="5" t="s">
        <v>176</v>
      </c>
      <c r="F52" s="36"/>
      <c r="G52" s="5"/>
      <c r="H52" s="5"/>
      <c r="I52" s="43">
        <f t="shared" si="5"/>
        <v>0</v>
      </c>
    </row>
    <row r="53" spans="1:9" s="7" customFormat="1" ht="14.25" hidden="1" x14ac:dyDescent="0.25">
      <c r="A53" s="6"/>
      <c r="B53" s="6"/>
      <c r="C53" s="59"/>
      <c r="D53" s="6"/>
      <c r="E53" s="6" t="s">
        <v>177</v>
      </c>
      <c r="F53" s="37">
        <f>F49+F51</f>
        <v>0</v>
      </c>
      <c r="G53" s="6"/>
      <c r="H53" s="6"/>
      <c r="I53" s="43">
        <f t="shared" si="5"/>
        <v>0</v>
      </c>
    </row>
    <row r="54" spans="1:9" s="7" customFormat="1" ht="14.25" hidden="1" x14ac:dyDescent="0.25">
      <c r="A54" s="6"/>
      <c r="B54" s="6"/>
      <c r="C54" s="59"/>
      <c r="D54" s="6"/>
      <c r="E54" s="6"/>
      <c r="F54" s="37"/>
      <c r="G54" s="6"/>
      <c r="H54" s="6"/>
      <c r="I54" s="37"/>
    </row>
    <row r="55" spans="1:9" s="7" customFormat="1" ht="14.25" hidden="1" x14ac:dyDescent="0.25">
      <c r="A55" s="6"/>
      <c r="B55" s="6"/>
      <c r="C55" s="59"/>
      <c r="D55" s="6"/>
      <c r="E55" s="6"/>
      <c r="F55" s="37"/>
      <c r="G55" s="6"/>
      <c r="H55" s="6"/>
      <c r="I55" s="37"/>
    </row>
    <row r="56" spans="1:9" s="7" customFormat="1" ht="14.25" hidden="1" x14ac:dyDescent="0.25">
      <c r="A56" s="6"/>
      <c r="B56" s="6"/>
      <c r="C56" s="59"/>
      <c r="D56" s="6"/>
      <c r="E56" s="6"/>
      <c r="F56" s="37"/>
      <c r="G56" s="6"/>
      <c r="H56" s="6"/>
      <c r="I56" s="37"/>
    </row>
    <row r="57" spans="1:9" s="7" customFormat="1" ht="3" hidden="1" customHeight="1" x14ac:dyDescent="0.25">
      <c r="A57" s="6"/>
      <c r="B57" s="6"/>
      <c r="C57" s="6"/>
      <c r="D57" s="6"/>
      <c r="E57" s="6"/>
      <c r="F57" s="37"/>
      <c r="G57" s="6"/>
      <c r="H57" s="6"/>
      <c r="I57" s="37"/>
    </row>
    <row r="58" spans="1:9" s="7" customFormat="1" ht="3" hidden="1" customHeight="1" x14ac:dyDescent="0.25">
      <c r="A58" s="55"/>
      <c r="B58" s="55"/>
      <c r="C58" s="55"/>
      <c r="D58" s="55"/>
      <c r="E58" s="55"/>
      <c r="F58" s="56"/>
      <c r="G58" s="55"/>
      <c r="H58" s="55"/>
      <c r="I58" s="56"/>
    </row>
    <row r="59" spans="1:9" s="7" customFormat="1" ht="3" hidden="1" customHeight="1" x14ac:dyDescent="0.25">
      <c r="A59" s="55"/>
      <c r="B59" s="55"/>
      <c r="C59" s="55"/>
      <c r="D59" s="55"/>
      <c r="E59" s="55"/>
      <c r="F59" s="56"/>
      <c r="G59" s="55"/>
      <c r="H59" s="55"/>
      <c r="I59" s="56"/>
    </row>
    <row r="60" spans="1:9" s="7" customFormat="1" ht="3" hidden="1" customHeight="1" x14ac:dyDescent="0.25">
      <c r="A60" s="55"/>
      <c r="B60" s="55"/>
      <c r="C60" s="55"/>
      <c r="D60" s="55"/>
      <c r="E60" s="55"/>
      <c r="F60" s="56"/>
      <c r="G60" s="55"/>
      <c r="H60" s="55"/>
      <c r="I60" s="56"/>
    </row>
    <row r="61" spans="1:9" s="7" customFormat="1" ht="3" hidden="1" customHeight="1" x14ac:dyDescent="0.25">
      <c r="A61" s="55"/>
      <c r="B61" s="55"/>
      <c r="C61" s="55"/>
      <c r="D61" s="55"/>
      <c r="E61" s="55"/>
      <c r="F61" s="56"/>
      <c r="G61" s="55"/>
      <c r="H61" s="55"/>
      <c r="I61" s="56"/>
    </row>
    <row r="62" spans="1:9" s="7" customFormat="1" ht="3" hidden="1" customHeight="1" x14ac:dyDescent="0.25">
      <c r="A62" s="55"/>
      <c r="B62" s="55"/>
      <c r="C62" s="55"/>
      <c r="D62" s="55"/>
      <c r="E62" s="55"/>
      <c r="F62" s="56"/>
      <c r="G62" s="55"/>
      <c r="H62" s="55"/>
      <c r="I62" s="56"/>
    </row>
    <row r="63" spans="1:9" s="7" customFormat="1" ht="3" hidden="1" customHeight="1" x14ac:dyDescent="0.25">
      <c r="A63" s="55"/>
      <c r="B63" s="55"/>
      <c r="C63" s="55"/>
      <c r="D63" s="55"/>
      <c r="E63" s="55"/>
      <c r="F63" s="56"/>
      <c r="G63" s="55"/>
      <c r="H63" s="55"/>
      <c r="I63" s="56"/>
    </row>
    <row r="64" spans="1:9" s="7" customFormat="1" ht="3" hidden="1" customHeight="1" x14ac:dyDescent="0.25">
      <c r="A64" s="55"/>
      <c r="B64" s="55"/>
      <c r="C64" s="55"/>
      <c r="D64" s="55"/>
      <c r="E64" s="55"/>
      <c r="F64" s="56"/>
      <c r="G64" s="55"/>
      <c r="H64" s="55"/>
      <c r="I64" s="56"/>
    </row>
    <row r="65" spans="1:16" ht="5.25" customHeight="1" x14ac:dyDescent="0.25">
      <c r="B65" s="57"/>
      <c r="C65" s="57"/>
      <c r="D65" s="57"/>
      <c r="E65" s="57"/>
      <c r="F65" s="58"/>
      <c r="G65" s="57"/>
      <c r="H65" s="57"/>
      <c r="I65" s="58"/>
    </row>
    <row r="66" spans="1:16" x14ac:dyDescent="0.25">
      <c r="A66" s="196" t="s">
        <v>148</v>
      </c>
      <c r="B66" s="196"/>
      <c r="C66" s="196"/>
      <c r="D66" s="196"/>
      <c r="E66" s="196"/>
      <c r="F66" s="196"/>
      <c r="G66" s="196"/>
      <c r="H66" s="196"/>
      <c r="I66" s="196"/>
    </row>
    <row r="67" spans="1:16" s="7" customFormat="1" ht="14.25" customHeight="1" x14ac:dyDescent="0.25">
      <c r="A67" s="196" t="s">
        <v>146</v>
      </c>
      <c r="B67" s="196"/>
      <c r="C67" s="196"/>
      <c r="D67" s="196"/>
      <c r="E67" s="196"/>
      <c r="F67" s="196"/>
      <c r="G67" s="196"/>
      <c r="H67" s="196"/>
      <c r="I67" s="196"/>
      <c r="J67" s="14"/>
      <c r="K67" s="14"/>
      <c r="L67" s="14"/>
      <c r="M67" s="14"/>
      <c r="N67" s="14"/>
      <c r="O67" s="14"/>
      <c r="P67" s="14"/>
    </row>
    <row r="68" spans="1:16" ht="13.5" customHeight="1" x14ac:dyDescent="0.25">
      <c r="A68" s="196" t="s">
        <v>147</v>
      </c>
      <c r="B68" s="196"/>
      <c r="C68" s="196"/>
      <c r="D68" s="196"/>
      <c r="E68" s="196"/>
      <c r="F68" s="196"/>
      <c r="G68" s="196"/>
      <c r="H68" s="196"/>
      <c r="I68" s="196"/>
      <c r="J68" s="14"/>
      <c r="K68" s="14"/>
      <c r="L68" s="14"/>
      <c r="M68" s="14"/>
      <c r="N68" s="14"/>
      <c r="O68" s="14"/>
      <c r="P68" s="14"/>
    </row>
    <row r="69" spans="1:16" ht="3.75" customHeight="1" x14ac:dyDescent="0.25"/>
    <row r="70" spans="1:16" hidden="1" x14ac:dyDescent="0.25"/>
    <row r="71" spans="1:16" ht="13.5" customHeight="1" x14ac:dyDescent="0.25">
      <c r="A71" s="181" t="s">
        <v>165</v>
      </c>
      <c r="B71" s="181"/>
      <c r="C71" s="181"/>
      <c r="D71" s="181"/>
      <c r="E71" s="181"/>
      <c r="F71" s="181"/>
    </row>
  </sheetData>
  <mergeCells count="20">
    <mergeCell ref="A71:F71"/>
    <mergeCell ref="A8:A10"/>
    <mergeCell ref="A68:I68"/>
    <mergeCell ref="A67:I67"/>
    <mergeCell ref="A66:I66"/>
    <mergeCell ref="E8:E10"/>
    <mergeCell ref="F8:F10"/>
    <mergeCell ref="C18:C22"/>
    <mergeCell ref="B18:B22"/>
    <mergeCell ref="D8:D10"/>
    <mergeCell ref="C8:C10"/>
    <mergeCell ref="I8:I10"/>
    <mergeCell ref="F1:H1"/>
    <mergeCell ref="B8:B10"/>
    <mergeCell ref="H7:I7"/>
    <mergeCell ref="B5:I5"/>
    <mergeCell ref="F2:I2"/>
    <mergeCell ref="F3:I3"/>
    <mergeCell ref="G8:G10"/>
    <mergeCell ref="H8:H10"/>
  </mergeCells>
  <pageMargins left="0.11811023622047245" right="0.11811023622047245" top="0.19685039370078741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B7" zoomScale="124" zoomScaleNormal="124" workbookViewId="0">
      <selection activeCell="H17" sqref="H17"/>
    </sheetView>
  </sheetViews>
  <sheetFormatPr defaultRowHeight="11.25" x14ac:dyDescent="0.25"/>
  <cols>
    <col min="1" max="1" width="9.28515625" style="14" hidden="1" customWidth="1"/>
    <col min="2" max="2" width="11.85546875" style="14" customWidth="1"/>
    <col min="3" max="3" width="9.140625" style="14"/>
    <col min="4" max="4" width="11.140625" style="14" customWidth="1"/>
    <col min="5" max="5" width="33.42578125" style="14" customWidth="1"/>
    <col min="6" max="6" width="32.85546875" style="14" customWidth="1"/>
    <col min="7" max="8" width="9.85546875" style="14" customWidth="1"/>
    <col min="9" max="16384" width="9.140625" style="14"/>
  </cols>
  <sheetData>
    <row r="1" spans="1:9" ht="9.75" customHeight="1" x14ac:dyDescent="0.25">
      <c r="E1" s="64"/>
      <c r="F1" s="177" t="s">
        <v>66</v>
      </c>
      <c r="G1" s="177"/>
      <c r="H1" s="177"/>
    </row>
    <row r="2" spans="1:9" ht="9.75" customHeight="1" x14ac:dyDescent="0.25">
      <c r="E2" s="64"/>
      <c r="F2" s="177" t="s">
        <v>224</v>
      </c>
      <c r="G2" s="177"/>
      <c r="H2" s="177"/>
    </row>
    <row r="3" spans="1:9" ht="9.75" customHeight="1" x14ac:dyDescent="0.25">
      <c r="E3" s="64"/>
      <c r="F3" s="177" t="s">
        <v>219</v>
      </c>
      <c r="G3" s="177"/>
      <c r="H3" s="177"/>
    </row>
    <row r="4" spans="1:9" ht="8.25" customHeight="1" x14ac:dyDescent="0.25"/>
    <row r="5" spans="1:9" hidden="1" x14ac:dyDescent="0.25"/>
    <row r="6" spans="1:9" hidden="1" x14ac:dyDescent="0.25"/>
    <row r="7" spans="1:9" ht="15" x14ac:dyDescent="0.25">
      <c r="A7" s="186" t="s">
        <v>151</v>
      </c>
      <c r="B7" s="186"/>
      <c r="C7" s="186"/>
      <c r="D7" s="186"/>
      <c r="E7" s="186"/>
      <c r="F7" s="186"/>
      <c r="G7" s="186"/>
      <c r="H7" s="186"/>
    </row>
    <row r="8" spans="1:9" ht="15" x14ac:dyDescent="0.25">
      <c r="A8" s="186" t="s">
        <v>225</v>
      </c>
      <c r="B8" s="186"/>
      <c r="C8" s="186"/>
      <c r="D8" s="186"/>
      <c r="E8" s="186"/>
      <c r="F8" s="186"/>
      <c r="G8" s="186"/>
      <c r="H8" s="186"/>
    </row>
    <row r="9" spans="1:9" ht="6.75" customHeight="1" x14ac:dyDescent="0.25"/>
    <row r="11" spans="1:9" x14ac:dyDescent="0.25">
      <c r="G11" s="198" t="s">
        <v>71</v>
      </c>
      <c r="H11" s="198"/>
    </row>
    <row r="12" spans="1:9" s="137" customFormat="1" ht="75" customHeight="1" x14ac:dyDescent="0.25">
      <c r="A12" s="138"/>
      <c r="B12" s="134" t="s">
        <v>179</v>
      </c>
      <c r="C12" s="134" t="s">
        <v>180</v>
      </c>
      <c r="D12" s="134" t="s">
        <v>181</v>
      </c>
      <c r="E12" s="134" t="s">
        <v>178</v>
      </c>
      <c r="F12" s="135" t="s">
        <v>150</v>
      </c>
      <c r="G12" s="136" t="s">
        <v>3</v>
      </c>
      <c r="H12" s="135" t="s">
        <v>4</v>
      </c>
      <c r="I12" s="135" t="s">
        <v>149</v>
      </c>
    </row>
    <row r="13" spans="1:9" ht="24.75" customHeight="1" x14ac:dyDescent="0.25">
      <c r="A13" s="114"/>
      <c r="B13" s="114"/>
      <c r="C13" s="114"/>
      <c r="D13" s="21"/>
      <c r="E13" s="22" t="s">
        <v>185</v>
      </c>
      <c r="F13" s="38"/>
      <c r="G13" s="38">
        <f>SUM(G14:G19)</f>
        <v>4043.1</v>
      </c>
      <c r="H13" s="38">
        <f t="shared" ref="H13" si="0">SUM(H14:H19)</f>
        <v>3039.9</v>
      </c>
      <c r="I13" s="38">
        <f>SUM(I14:I19)</f>
        <v>7083</v>
      </c>
    </row>
    <row r="14" spans="1:9" ht="34.5" customHeight="1" x14ac:dyDescent="0.25">
      <c r="A14" s="139"/>
      <c r="B14" s="139"/>
      <c r="C14" s="140" t="s">
        <v>226</v>
      </c>
      <c r="D14" s="141" t="s">
        <v>128</v>
      </c>
      <c r="E14" s="22"/>
      <c r="F14" s="22" t="s">
        <v>227</v>
      </c>
      <c r="G14" s="38">
        <v>402.4</v>
      </c>
      <c r="H14" s="38"/>
      <c r="I14" s="38">
        <f t="shared" ref="I14:I19" si="1">G14+H14</f>
        <v>402.4</v>
      </c>
    </row>
    <row r="15" spans="1:9" ht="36.75" customHeight="1" x14ac:dyDescent="0.25">
      <c r="A15" s="139"/>
      <c r="B15" s="139"/>
      <c r="C15" s="139" t="s">
        <v>160</v>
      </c>
      <c r="D15" s="139" t="s">
        <v>183</v>
      </c>
      <c r="E15" s="22"/>
      <c r="F15" s="22" t="s">
        <v>228</v>
      </c>
      <c r="G15" s="38">
        <v>325.5</v>
      </c>
      <c r="H15" s="38"/>
      <c r="I15" s="38">
        <f t="shared" si="1"/>
        <v>325.5</v>
      </c>
    </row>
    <row r="16" spans="1:9" ht="22.5" x14ac:dyDescent="0.25">
      <c r="A16" s="139"/>
      <c r="B16" s="139"/>
      <c r="C16" s="139" t="s">
        <v>230</v>
      </c>
      <c r="D16" s="139" t="s">
        <v>231</v>
      </c>
      <c r="E16" s="22"/>
      <c r="F16" s="22" t="s">
        <v>229</v>
      </c>
      <c r="G16" s="38">
        <v>150.19999999999999</v>
      </c>
      <c r="H16" s="38">
        <v>400</v>
      </c>
      <c r="I16" s="38">
        <f t="shared" si="1"/>
        <v>550.20000000000005</v>
      </c>
    </row>
    <row r="17" spans="1:9" ht="42" customHeight="1" x14ac:dyDescent="0.25">
      <c r="A17" s="139"/>
      <c r="B17" s="139"/>
      <c r="C17" s="150" t="s">
        <v>235</v>
      </c>
      <c r="D17" s="150" t="s">
        <v>285</v>
      </c>
      <c r="E17" s="22"/>
      <c r="F17" s="22" t="s">
        <v>232</v>
      </c>
      <c r="G17" s="38">
        <v>2765</v>
      </c>
      <c r="H17" s="38">
        <v>2639.9</v>
      </c>
      <c r="I17" s="38">
        <f t="shared" si="1"/>
        <v>5404.9</v>
      </c>
    </row>
    <row r="18" spans="1:9" ht="35.25" customHeight="1" x14ac:dyDescent="0.25">
      <c r="A18" s="139"/>
      <c r="B18" s="139"/>
      <c r="C18" s="139" t="s">
        <v>234</v>
      </c>
      <c r="D18" s="139" t="s">
        <v>158</v>
      </c>
      <c r="E18" s="22"/>
      <c r="F18" s="22" t="s">
        <v>233</v>
      </c>
      <c r="G18" s="38">
        <v>200</v>
      </c>
      <c r="H18" s="38"/>
      <c r="I18" s="38">
        <f t="shared" si="1"/>
        <v>200</v>
      </c>
    </row>
    <row r="19" spans="1:9" s="170" customFormat="1" ht="46.5" customHeight="1" x14ac:dyDescent="0.25">
      <c r="A19" s="166"/>
      <c r="B19" s="167"/>
      <c r="C19" s="166">
        <v>6030</v>
      </c>
      <c r="D19" s="168" t="s">
        <v>154</v>
      </c>
      <c r="E19" s="166"/>
      <c r="F19" s="166" t="s">
        <v>286</v>
      </c>
      <c r="G19" s="169">
        <v>200</v>
      </c>
      <c r="H19" s="169"/>
      <c r="I19" s="169">
        <f t="shared" si="1"/>
        <v>200</v>
      </c>
    </row>
    <row r="23" spans="1:9" ht="13.5" x14ac:dyDescent="0.25">
      <c r="A23" s="181" t="s">
        <v>165</v>
      </c>
      <c r="B23" s="181"/>
      <c r="C23" s="181"/>
      <c r="D23" s="181"/>
      <c r="E23" s="181"/>
      <c r="F23" s="181"/>
    </row>
    <row r="24" spans="1:9" ht="13.5" x14ac:dyDescent="0.25">
      <c r="A24" s="187"/>
      <c r="B24" s="187"/>
      <c r="C24" s="187"/>
      <c r="D24" s="187"/>
      <c r="E24" s="187"/>
      <c r="F24" s="187"/>
      <c r="G24" s="187"/>
      <c r="H24" s="187"/>
    </row>
  </sheetData>
  <mergeCells count="8">
    <mergeCell ref="A24:H24"/>
    <mergeCell ref="A23:F23"/>
    <mergeCell ref="G11:H11"/>
    <mergeCell ref="F1:H1"/>
    <mergeCell ref="F2:H2"/>
    <mergeCell ref="F3:H3"/>
    <mergeCell ref="A7:H7"/>
    <mergeCell ref="A8:H8"/>
  </mergeCells>
  <pageMargins left="0.11811023622047245" right="0.11811023622047245" top="0.15748031496062992" bottom="0.19685039370078741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додаток 1</vt:lpstr>
      <vt:lpstr>додаток 2</vt:lpstr>
      <vt:lpstr>додаток 3</vt:lpstr>
      <vt:lpstr>додаток 4</vt:lpstr>
      <vt:lpstr>додаток 5</vt:lpstr>
      <vt:lpstr>додаток 6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Lunev</cp:lastModifiedBy>
  <cp:lastPrinted>2017-12-18T12:19:52Z</cp:lastPrinted>
  <dcterms:created xsi:type="dcterms:W3CDTF">2012-01-01T19:26:23Z</dcterms:created>
  <dcterms:modified xsi:type="dcterms:W3CDTF">2017-12-20T11:25:34Z</dcterms:modified>
</cp:coreProperties>
</file>